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G\Desktop\"/>
    </mc:Choice>
  </mc:AlternateContent>
  <bookViews>
    <workbookView xWindow="0" yWindow="0" windowWidth="20490" windowHeight="7650"/>
  </bookViews>
  <sheets>
    <sheet name="Sheet2" sheetId="2" r:id="rId1"/>
  </sheets>
  <definedNames>
    <definedName name="_xlnm._FilterDatabase" localSheetId="0" hidden="1">Sheet2!$A$7:$BU$34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34" i="2" l="1"/>
  <c r="BN34" i="2"/>
  <c r="BO34" i="2"/>
  <c r="BP34" i="2"/>
  <c r="BQ34" i="2"/>
  <c r="BR34" i="2"/>
  <c r="BS34" i="2"/>
  <c r="BT34" i="2"/>
  <c r="BU34" i="2"/>
  <c r="BJ10" i="2" l="1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9" i="2"/>
  <c r="BJ8" i="2"/>
  <c r="AE34" i="2"/>
  <c r="AF34" i="2"/>
  <c r="AG34" i="2"/>
  <c r="AH34" i="2"/>
  <c r="AI34" i="2"/>
  <c r="AJ34" i="2"/>
  <c r="AK34" i="2"/>
  <c r="AL34" i="2"/>
  <c r="AM34" i="2"/>
  <c r="AN34" i="2"/>
  <c r="AO34" i="2"/>
  <c r="AR34" i="2"/>
  <c r="AS34" i="2"/>
  <c r="AT34" i="2"/>
  <c r="AV34" i="2"/>
  <c r="AW34" i="2"/>
  <c r="AX34" i="2"/>
  <c r="AZ34" i="2"/>
  <c r="BA34" i="2"/>
  <c r="BB34" i="2"/>
  <c r="BE34" i="2"/>
  <c r="BF34" i="2"/>
  <c r="BG34" i="2"/>
  <c r="AD34" i="2"/>
  <c r="BI8" i="2"/>
  <c r="BI10" i="2"/>
  <c r="BK10" i="2" s="1"/>
  <c r="BL10" i="2" s="1"/>
  <c r="BI11" i="2"/>
  <c r="BK11" i="2" s="1"/>
  <c r="BL11" i="2" s="1"/>
  <c r="BI12" i="2"/>
  <c r="BK12" i="2" s="1"/>
  <c r="BL12" i="2" s="1"/>
  <c r="BI13" i="2"/>
  <c r="BK13" i="2" s="1"/>
  <c r="BI14" i="2"/>
  <c r="BK14" i="2" s="1"/>
  <c r="BL14" i="2" s="1"/>
  <c r="BI15" i="2"/>
  <c r="BK15" i="2" s="1"/>
  <c r="BL15" i="2" s="1"/>
  <c r="BI16" i="2"/>
  <c r="BK16" i="2" s="1"/>
  <c r="BL16" i="2" s="1"/>
  <c r="BI17" i="2"/>
  <c r="BK17" i="2" s="1"/>
  <c r="BL17" i="2" s="1"/>
  <c r="BI18" i="2"/>
  <c r="BK18" i="2" s="1"/>
  <c r="BL18" i="2" s="1"/>
  <c r="BI19" i="2"/>
  <c r="BK19" i="2" s="1"/>
  <c r="BL19" i="2" s="1"/>
  <c r="BI20" i="2"/>
  <c r="BK20" i="2" s="1"/>
  <c r="BL20" i="2" s="1"/>
  <c r="BI21" i="2"/>
  <c r="BK21" i="2" s="1"/>
  <c r="BL21" i="2" s="1"/>
  <c r="BI22" i="2"/>
  <c r="BK22" i="2" s="1"/>
  <c r="BL22" i="2" s="1"/>
  <c r="BI23" i="2"/>
  <c r="BK23" i="2" s="1"/>
  <c r="BL23" i="2" s="1"/>
  <c r="BI24" i="2"/>
  <c r="BK24" i="2" s="1"/>
  <c r="BL24" i="2" s="1"/>
  <c r="BI25" i="2"/>
  <c r="BK25" i="2" s="1"/>
  <c r="BL25" i="2" s="1"/>
  <c r="BI26" i="2"/>
  <c r="BK26" i="2" s="1"/>
  <c r="BL26" i="2" s="1"/>
  <c r="BI27" i="2"/>
  <c r="BK27" i="2" s="1"/>
  <c r="BL27" i="2" s="1"/>
  <c r="BI28" i="2"/>
  <c r="BK28" i="2" s="1"/>
  <c r="BL28" i="2" s="1"/>
  <c r="BI29" i="2"/>
  <c r="BK29" i="2" s="1"/>
  <c r="BL29" i="2" s="1"/>
  <c r="BI30" i="2"/>
  <c r="BK30" i="2" s="1"/>
  <c r="BL30" i="2" s="1"/>
  <c r="BI31" i="2"/>
  <c r="BK31" i="2" s="1"/>
  <c r="BL31" i="2" s="1"/>
  <c r="BI32" i="2"/>
  <c r="BK32" i="2" s="1"/>
  <c r="BL32" i="2" s="1"/>
  <c r="BI33" i="2"/>
  <c r="BK33" i="2" s="1"/>
  <c r="BL33" i="2" s="1"/>
  <c r="BI9" i="2"/>
  <c r="BK9" i="2" s="1"/>
  <c r="BL9" i="2" s="1"/>
  <c r="BI34" i="2" l="1"/>
  <c r="BK8" i="2"/>
  <c r="BL8" i="2" s="1"/>
  <c r="BL13" i="2"/>
  <c r="BJ34" i="2"/>
  <c r="BK34" i="2" l="1"/>
  <c r="BH19" i="2" l="1"/>
  <c r="BC19" i="2"/>
  <c r="AY19" i="2"/>
  <c r="AU19" i="2"/>
  <c r="AQ19" i="2"/>
  <c r="AP19" i="2"/>
  <c r="BH18" i="2"/>
  <c r="BC18" i="2"/>
  <c r="AY18" i="2"/>
  <c r="AU18" i="2"/>
  <c r="AQ18" i="2"/>
  <c r="AP18" i="2"/>
  <c r="BH17" i="2"/>
  <c r="BC17" i="2"/>
  <c r="AY17" i="2"/>
  <c r="AU17" i="2"/>
  <c r="AQ17" i="2"/>
  <c r="AP17" i="2"/>
  <c r="BH16" i="2"/>
  <c r="BC16" i="2"/>
  <c r="BD16" i="2" s="1"/>
  <c r="AY16" i="2"/>
  <c r="AU16" i="2"/>
  <c r="AQ16" i="2"/>
  <c r="AP16" i="2"/>
  <c r="BH15" i="2"/>
  <c r="BC15" i="2"/>
  <c r="AY15" i="2"/>
  <c r="AU15" i="2"/>
  <c r="AQ15" i="2"/>
  <c r="AP15" i="2"/>
  <c r="BH14" i="2"/>
  <c r="BC14" i="2"/>
  <c r="AY14" i="2"/>
  <c r="AU14" i="2"/>
  <c r="AQ14" i="2"/>
  <c r="AP14" i="2"/>
  <c r="BH13" i="2"/>
  <c r="BC13" i="2"/>
  <c r="AY13" i="2"/>
  <c r="AU13" i="2"/>
  <c r="AQ13" i="2"/>
  <c r="AP13" i="2"/>
  <c r="BH12" i="2"/>
  <c r="BC12" i="2"/>
  <c r="BD12" i="2" s="1"/>
  <c r="AY12" i="2"/>
  <c r="AU12" i="2"/>
  <c r="AQ12" i="2"/>
  <c r="AP12" i="2"/>
  <c r="BH11" i="2"/>
  <c r="BC11" i="2"/>
  <c r="AY11" i="2"/>
  <c r="AU11" i="2"/>
  <c r="AQ11" i="2"/>
  <c r="AP11" i="2"/>
  <c r="BH10" i="2"/>
  <c r="BC10" i="2"/>
  <c r="AY10" i="2"/>
  <c r="AU10" i="2"/>
  <c r="AQ10" i="2"/>
  <c r="AP10" i="2"/>
  <c r="BH9" i="2"/>
  <c r="BC9" i="2"/>
  <c r="AY9" i="2"/>
  <c r="AU9" i="2"/>
  <c r="AQ9" i="2"/>
  <c r="AP9" i="2"/>
  <c r="BH8" i="2"/>
  <c r="BC8" i="2"/>
  <c r="AY8" i="2"/>
  <c r="AU8" i="2"/>
  <c r="AQ8" i="2"/>
  <c r="AP8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D34" i="2"/>
  <c r="BH33" i="2"/>
  <c r="BC33" i="2"/>
  <c r="AY33" i="2"/>
  <c r="AU33" i="2"/>
  <c r="AQ33" i="2"/>
  <c r="AP33" i="2"/>
  <c r="BH32" i="2"/>
  <c r="BC32" i="2"/>
  <c r="AY32" i="2"/>
  <c r="AU32" i="2"/>
  <c r="AQ32" i="2"/>
  <c r="AP32" i="2"/>
  <c r="BH31" i="2"/>
  <c r="BC31" i="2"/>
  <c r="AY31" i="2"/>
  <c r="AU31" i="2"/>
  <c r="AQ31" i="2"/>
  <c r="AP31" i="2"/>
  <c r="BH30" i="2"/>
  <c r="BC30" i="2"/>
  <c r="AY30" i="2"/>
  <c r="AU30" i="2"/>
  <c r="AQ30" i="2"/>
  <c r="AP30" i="2"/>
  <c r="BH29" i="2"/>
  <c r="BC29" i="2"/>
  <c r="AY29" i="2"/>
  <c r="AU29" i="2"/>
  <c r="AQ29" i="2"/>
  <c r="AP29" i="2"/>
  <c r="BH28" i="2"/>
  <c r="BC28" i="2"/>
  <c r="AY28" i="2"/>
  <c r="AU28" i="2"/>
  <c r="AQ28" i="2"/>
  <c r="AP28" i="2"/>
  <c r="BH27" i="2"/>
  <c r="BC27" i="2"/>
  <c r="AY27" i="2"/>
  <c r="AU27" i="2"/>
  <c r="AQ27" i="2"/>
  <c r="AP27" i="2"/>
  <c r="BH26" i="2"/>
  <c r="BC26" i="2"/>
  <c r="AY26" i="2"/>
  <c r="AU26" i="2"/>
  <c r="AQ26" i="2"/>
  <c r="AP26" i="2"/>
  <c r="BH25" i="2"/>
  <c r="BC25" i="2"/>
  <c r="AY25" i="2"/>
  <c r="AU25" i="2"/>
  <c r="AQ25" i="2"/>
  <c r="AP25" i="2"/>
  <c r="BH24" i="2"/>
  <c r="BC24" i="2"/>
  <c r="AY24" i="2"/>
  <c r="AU24" i="2"/>
  <c r="AQ24" i="2"/>
  <c r="AP24" i="2"/>
  <c r="BH23" i="2"/>
  <c r="BC23" i="2"/>
  <c r="AY23" i="2"/>
  <c r="AU23" i="2"/>
  <c r="AQ23" i="2"/>
  <c r="AP23" i="2"/>
  <c r="BH22" i="2"/>
  <c r="BC22" i="2"/>
  <c r="AY22" i="2"/>
  <c r="AU22" i="2"/>
  <c r="AQ22" i="2"/>
  <c r="AP22" i="2"/>
  <c r="BH21" i="2"/>
  <c r="BC21" i="2"/>
  <c r="AY21" i="2"/>
  <c r="AU21" i="2"/>
  <c r="AQ21" i="2"/>
  <c r="AP21" i="2"/>
  <c r="BH20" i="2"/>
  <c r="BC20" i="2"/>
  <c r="AY20" i="2"/>
  <c r="AU20" i="2"/>
  <c r="AQ20" i="2"/>
  <c r="AP20" i="2"/>
  <c r="AP34" i="2" l="1"/>
  <c r="AQ34" i="2"/>
  <c r="AU34" i="2"/>
  <c r="BD8" i="2"/>
  <c r="BC34" i="2"/>
  <c r="BH34" i="2"/>
  <c r="AY34" i="2"/>
  <c r="BD9" i="2"/>
  <c r="BD13" i="2"/>
  <c r="BD17" i="2"/>
  <c r="BD21" i="2"/>
  <c r="BD23" i="2"/>
  <c r="BD25" i="2"/>
  <c r="BD27" i="2"/>
  <c r="BD29" i="2"/>
  <c r="BD31" i="2"/>
  <c r="BD33" i="2"/>
  <c r="BD10" i="2"/>
  <c r="BD14" i="2"/>
  <c r="BD18" i="2"/>
  <c r="BD22" i="2"/>
  <c r="BD24" i="2"/>
  <c r="BD26" i="2"/>
  <c r="BD28" i="2"/>
  <c r="BD30" i="2"/>
  <c r="BD32" i="2"/>
  <c r="BD11" i="2"/>
  <c r="BD15" i="2"/>
  <c r="BD19" i="2"/>
  <c r="BD20" i="2"/>
  <c r="BD34" i="2" l="1"/>
  <c r="BL34" i="2" l="1"/>
</calcChain>
</file>

<file path=xl/sharedStrings.xml><?xml version="1.0" encoding="utf-8"?>
<sst xmlns="http://schemas.openxmlformats.org/spreadsheetml/2006/main" count="379" uniqueCount="183">
  <si>
    <t>แบบแสดงที่ตั้งและปริมาณงานของสถานศึกษาประกอบการวางแผนอัตรากำลังครูของสถานศึกษา สังกัดสำนักงานคณะกรรมการการศึกษาขั้นพื้นฐาน ปีงบประมาณ พ.ศ. 2564</t>
  </si>
  <si>
    <t>ส่งพร้อมหนังสือ สำนักงานเขตพื้นที่การศึกษามัธยมศ฿กษาสิงห์บุรี อ่างทอง  ที่ ศธ 04343/1108  ลงวันที่  8  กรกฎาคม  2564</t>
  </si>
  <si>
    <t>ลำดับ</t>
  </si>
  <si>
    <t>รหัสถานศึกษา</t>
  </si>
  <si>
    <t>ชื่อสถานศึกษา</t>
  </si>
  <si>
    <t>ตำบล</t>
  </si>
  <si>
    <t>อำเภอ/
กิ่งอำเภอ</t>
  </si>
  <si>
    <t>จังหวัด</t>
  </si>
  <si>
    <t>สังกัด</t>
  </si>
  <si>
    <t>ขนาด ร.ร.
ตามเกณฑ์
ย้ายผู้บริหาร</t>
  </si>
  <si>
    <t>ระยะทาง
ร.ร. ถึงสพท.</t>
  </si>
  <si>
    <t>พื้นที่ตั้ง</t>
  </si>
  <si>
    <t>ร.ร. ที่มี
ลักษณะพิเศษ</t>
  </si>
  <si>
    <t>ปริมาณงานของสถานศึกษา (12)</t>
  </si>
  <si>
    <t>จำนวนครู</t>
  </si>
  <si>
    <t>จำนวนครู
- ขาด, +เกิน</t>
  </si>
  <si>
    <t xml:space="preserve"> -ขาด,
+เกิน
ร้อยละ</t>
  </si>
  <si>
    <t>เกษียณปี 64
(บร.+ครู)</t>
  </si>
  <si>
    <t>สภาพอัตรากำลัง
หลังเกษียณ 64 (1 ต.ค. 64)</t>
  </si>
  <si>
    <t>ครูไปช่วยราชการ</t>
  </si>
  <si>
    <t>ครูมาช่วยราชการ</t>
  </si>
  <si>
    <t>พรก.
(ผู้สอน)</t>
  </si>
  <si>
    <t>ตำแหน่งว่างที่เกลี่ยหรือส่งคืนให้สพฐ. และ สพฐ. ยังไม่มีคำสั่งตัดโอนตำแหน่งฯ</t>
  </si>
  <si>
    <t>อนุบาล 1</t>
  </si>
  <si>
    <t>อนุบาล 2</t>
  </si>
  <si>
    <t>อนุบาล 3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</si>
  <si>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</si>
  <si>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</si>
  <si>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</si>
  <si>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</si>
  <si>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</si>
  <si>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</si>
  <si>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</si>
  <si>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</si>
  <si>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</si>
  <si>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</si>
  <si>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</si>
  <si>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</si>
  <si>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รวม</t>
  </si>
  <si>
    <t>ตาม จ.18</t>
  </si>
  <si>
    <t>ตามเกณฑ์ ก.ค.ศ.</t>
  </si>
  <si>
    <t>( DMC 8 หลัก )</t>
  </si>
  <si>
    <t>นร.</t>
  </si>
  <si>
    <t>ห้อง</t>
  </si>
  <si>
    <t>ผอ.</t>
  </si>
  <si>
    <t>รอง</t>
  </si>
  <si>
    <t>ครู</t>
  </si>
  <si>
    <t>ผบ.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</si>
  <si>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</si>
  <si>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</si>
  <si>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</si>
  <si>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</si>
  <si>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</si>
  <si>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</si>
  <si>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</si>
  <si>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</si>
  <si>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</si>
  <si>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</si>
  <si>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</si>
  <si>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</si>
  <si>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</si>
  <si>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</si>
  <si>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</si>
  <si>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</si>
  <si>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</si>
  <si>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</si>
  <si>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</si>
  <si>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</si>
  <si>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</si>
  <si>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</si>
  <si>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</si>
  <si>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(33)</t>
  </si>
  <si>
    <t>(34)</t>
  </si>
  <si>
    <t>(35)</t>
  </si>
  <si>
    <t>15012001</t>
  </si>
  <si>
    <t>โรงเรียนปาโมกข์วิทยาภูมิ</t>
  </si>
  <si>
    <t>ป่าโมก</t>
  </si>
  <si>
    <t>อ่างทอง</t>
  </si>
  <si>
    <t xml:space="preserve">สพม. สิงห์บุรี อ่างทอง </t>
  </si>
  <si>
    <t>1.เทศบาลตำบล</t>
  </si>
  <si>
    <t>ป.ปกติ</t>
  </si>
  <si>
    <t>15012002</t>
  </si>
  <si>
    <t>โรงเรียนแสวงหาวิทยาคม</t>
  </si>
  <si>
    <t>แสวงหา</t>
  </si>
  <si>
    <t>15012003</t>
  </si>
  <si>
    <t>โรงเรียนวิเศษไชยชาญ "ตันติวิทยาภูมิ"</t>
  </si>
  <si>
    <t>ไผ่จำศีล</t>
  </si>
  <si>
    <t>วิเศษชัยชาญ</t>
  </si>
  <si>
    <t>4.อบต.</t>
  </si>
  <si>
    <t>15012004</t>
  </si>
  <si>
    <t>โรงเรียนอ่างทองปัทมโรจน์วิทยาคม</t>
  </si>
  <si>
    <t>บ้านอิฐ</t>
  </si>
  <si>
    <t>เมืองอ่างทอง</t>
  </si>
  <si>
    <t>15012005</t>
  </si>
  <si>
    <t>โรงเรียนราชสถิตย์วิทยา</t>
  </si>
  <si>
    <t>ราชสถิตย์</t>
  </si>
  <si>
    <t>ไชโย</t>
  </si>
  <si>
    <t>15012006</t>
  </si>
  <si>
    <t>โรงเรียนบางเสด็จวิทยาคม</t>
  </si>
  <si>
    <t>บางเสด็จ</t>
  </si>
  <si>
    <t>15012007</t>
  </si>
  <si>
    <t>โรงเรียนโพธิ์ทองพิทยาคม</t>
  </si>
  <si>
    <t>โคกพุทรา</t>
  </si>
  <si>
    <t>โพธิ์ทอง</t>
  </si>
  <si>
    <t>15012008</t>
  </si>
  <si>
    <t>โรงเรียนวิเศษชัยชาญวิทยาคม</t>
  </si>
  <si>
    <t>ไผ่จำศิล</t>
  </si>
  <si>
    <t>15012009</t>
  </si>
  <si>
    <t>โรงเรียนไผ่วงวิทยา</t>
  </si>
  <si>
    <t>ไผ่วง</t>
  </si>
  <si>
    <t>15012010</t>
  </si>
  <si>
    <t>โรงเรียนสตรีอ่างทอง</t>
  </si>
  <si>
    <t>ศาลาแดง</t>
  </si>
  <si>
    <t>เมือง</t>
  </si>
  <si>
    <t>15012011</t>
  </si>
  <si>
    <t>โรงเรียนโยธินบูรณะ อ่างทอง</t>
  </si>
  <si>
    <t>จำปาหล่อ</t>
  </si>
  <si>
    <t>15012012</t>
  </si>
  <si>
    <t>โรงเรียนโพธิ์ทอง "จินดามณี"</t>
  </si>
  <si>
    <t>อ่างแก้ว</t>
  </si>
  <si>
    <t>15012013</t>
  </si>
  <si>
    <t>โรงเรียนริ้วหว้าวิทยาคม</t>
  </si>
  <si>
    <t>บ้านพราน</t>
  </si>
  <si>
    <t>15012014</t>
  </si>
  <si>
    <t>โรงเรียนสามโก้วิทยาคม</t>
  </si>
  <si>
    <t>สามโก้</t>
  </si>
  <si>
    <t>17012001</t>
  </si>
  <si>
    <t>โรงเรียนท่าช้างวิทยาคาร</t>
  </si>
  <si>
    <t>ถอนสมอ</t>
  </si>
  <si>
    <t>ท่าช้าง</t>
  </si>
  <si>
    <t>สิงห์บุรี</t>
  </si>
  <si>
    <t>17012002</t>
  </si>
  <si>
    <t>โรงเรียนหัวไผ่วิทยาคม</t>
  </si>
  <si>
    <t>หัวไผ่</t>
  </si>
  <si>
    <t>17012003 </t>
  </si>
  <si>
    <t>โรงเรียนบางระจันวิทยา</t>
  </si>
  <si>
    <t>สิงห์</t>
  </si>
  <si>
    <t>บางระจัน</t>
  </si>
  <si>
    <t>2.เทศบาลเมือง</t>
  </si>
  <si>
    <t>17012004</t>
  </si>
  <si>
    <t>โรงเรียนค่ายบางระจันวิทยาคม</t>
  </si>
  <si>
    <t>ค่ายบางระจัน</t>
  </si>
  <si>
    <t>17012005</t>
  </si>
  <si>
    <t>โรงเรียนพรหมบุรีรัชดาภิเษก</t>
  </si>
  <si>
    <t>บ้านหม้อ</t>
  </si>
  <si>
    <t>พรหมบุรี</t>
  </si>
  <si>
    <t>17012006</t>
  </si>
  <si>
    <t>โรงเรียนอินทร์บุรี</t>
  </si>
  <si>
    <t>อินทร์บุรี</t>
  </si>
  <si>
    <t>17012007</t>
  </si>
  <si>
    <t>โรงเรียนสิงห์บุรี</t>
  </si>
  <si>
    <t>บางมัญ</t>
  </si>
  <si>
    <t>17012008</t>
  </si>
  <si>
    <t>โรงเรียนศรีศักดิ์สุวรรณวิทยา</t>
  </si>
  <si>
    <t>เชิงกลัด</t>
  </si>
  <si>
    <t>17012009</t>
  </si>
  <si>
    <t>โรงเรียนบ้านแป้งวิทยา</t>
  </si>
  <si>
    <t>17012010</t>
  </si>
  <si>
    <t>โรงเรียนทองเอนวิทยา</t>
  </si>
  <si>
    <t>ทองเอน</t>
  </si>
  <si>
    <t>โรงเรียนสิงหพาหุ "ประสานมิตรอุปถัมภ์"</t>
  </si>
  <si>
    <t>จักรสีห์</t>
  </si>
  <si>
    <t>เมืองสิงห์บุรี</t>
  </si>
  <si>
    <t>17012012</t>
  </si>
  <si>
    <t>โรงเรียนศรีวินิตวิทยาคม</t>
  </si>
  <si>
    <t>รวมทั้งสิ้น</t>
  </si>
  <si>
    <t>โรงเรียน</t>
  </si>
  <si>
    <t>(12)</t>
  </si>
  <si>
    <t>เล็ก</t>
  </si>
  <si>
    <t>กลาง</t>
  </si>
  <si>
    <t>ใหญ่</t>
  </si>
  <si>
    <t>ใหญ่พิเศษ</t>
  </si>
  <si>
    <t>รอง
(-ขาด/+เกิน)</t>
  </si>
  <si>
    <t>ครู
(-ขาด/+เกิน)</t>
  </si>
  <si>
    <t>จำนวน
ครู</t>
  </si>
  <si>
    <t>ร้อยละ (ครู)</t>
  </si>
  <si>
    <t>งบ
สพฐ.</t>
  </si>
  <si>
    <t>งบ
ร.ร.</t>
  </si>
  <si>
    <t xml:space="preserve">สังกัด สำนักงานเขตพื้นที่การศึกษามัธยมศึกษาสิงห์บุรี อ่างทอง </t>
  </si>
  <si>
    <t>พนง.
รก.</t>
  </si>
  <si>
    <t>พนง.ราชการ
ลูกจ้าง (ผู้สอน)</t>
  </si>
  <si>
    <t>(36)</t>
  </si>
  <si>
    <t>(ข้อมูล ณ วันที่ 25 มิถุนายน 2564)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</si>
</sst>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theme="0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1">
    <xf numFmtId="0" fontId="0" fillId="0" borderId="0" xfId="0"/>
    <xf numFmtId="0" fontId="2" fillId="0" borderId="0" xfId="1" applyFont="1" applyAlignment="1"/>
    <xf numFmtId="49" fontId="2" fillId="0" borderId="0" xfId="1" applyNumberFormat="1" applyFont="1" applyAlignment="1"/>
    <xf numFmtId="0" fontId="2" fillId="0" borderId="1" xfId="1" applyFont="1" applyBorder="1" applyAlignment="1">
      <alignment horizontal="center" shrinkToFit="1"/>
    </xf>
    <xf numFmtId="0" fontId="2" fillId="2" borderId="1" xfId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 shrinkToFit="1"/>
    </xf>
    <xf numFmtId="0" fontId="2" fillId="8" borderId="1" xfId="1" applyFont="1" applyFill="1" applyBorder="1" applyAlignment="1">
      <alignment horizontal="center" shrinkToFit="1"/>
    </xf>
    <xf numFmtId="0" fontId="2" fillId="9" borderId="1" xfId="1" applyFont="1" applyFill="1" applyBorder="1" applyAlignment="1" applyProtection="1">
      <alignment horizontal="center" shrinkToFit="1"/>
      <protection locked="0"/>
    </xf>
    <xf numFmtId="0" fontId="4" fillId="9" borderId="2" xfId="1" applyFont="1" applyFill="1" applyBorder="1" applyAlignment="1" applyProtection="1">
      <alignment horizontal="center" vertical="center" shrinkToFit="1"/>
      <protection locked="0"/>
    </xf>
    <xf numFmtId="0" fontId="2" fillId="9" borderId="1" xfId="1" applyFont="1" applyFill="1" applyBorder="1" applyAlignment="1">
      <alignment horizontal="center" shrinkToFit="1"/>
    </xf>
    <xf numFmtId="2" fontId="2" fillId="4" borderId="1" xfId="1" applyNumberFormat="1" applyFont="1" applyFill="1" applyBorder="1" applyAlignment="1">
      <alignment horizontal="center" shrinkToFit="1"/>
    </xf>
    <xf numFmtId="0" fontId="2" fillId="0" borderId="0" xfId="1" applyFont="1" applyFill="1" applyAlignment="1"/>
    <xf numFmtId="0" fontId="2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0" fillId="0" borderId="14" xfId="0" applyNumberFormat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11" borderId="14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 shrinkToFit="1"/>
    </xf>
    <xf numFmtId="49" fontId="7" fillId="0" borderId="3" xfId="1" quotePrefix="1" applyNumberFormat="1" applyFont="1" applyBorder="1" applyAlignment="1">
      <alignment horizontal="center" vertical="center" shrinkToFit="1"/>
    </xf>
    <xf numFmtId="0" fontId="7" fillId="0" borderId="3" xfId="1" quotePrefix="1" applyFont="1" applyFill="1" applyBorder="1" applyAlignment="1">
      <alignment horizontal="center" vertical="center" shrinkToFit="1"/>
    </xf>
    <xf numFmtId="0" fontId="7" fillId="8" borderId="3" xfId="1" quotePrefix="1" applyFont="1" applyFill="1" applyBorder="1" applyAlignment="1">
      <alignment horizontal="center" vertical="center" shrinkToFit="1"/>
    </xf>
    <xf numFmtId="0" fontId="7" fillId="9" borderId="3" xfId="1" quotePrefix="1" applyFont="1" applyFill="1" applyBorder="1" applyAlignment="1">
      <alignment horizontal="center" vertical="center" shrinkToFit="1"/>
    </xf>
    <xf numFmtId="0" fontId="7" fillId="4" borderId="3" xfId="1" quotePrefix="1" applyFont="1" applyFill="1" applyBorder="1" applyAlignment="1">
      <alignment horizontal="center" vertical="center" shrinkToFit="1"/>
    </xf>
    <xf numFmtId="0" fontId="8" fillId="0" borderId="3" xfId="1" quotePrefix="1" applyFont="1" applyFill="1" applyBorder="1" applyAlignment="1">
      <alignment horizontal="center" vertical="center" shrinkToFit="1"/>
    </xf>
    <xf numFmtId="0" fontId="8" fillId="11" borderId="3" xfId="1" quotePrefix="1" applyFont="1" applyFill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shrinkToFit="1"/>
    </xf>
    <xf numFmtId="0" fontId="4" fillId="5" borderId="2" xfId="1" applyFont="1" applyFill="1" applyBorder="1" applyAlignment="1">
      <alignment shrinkToFit="1"/>
    </xf>
    <xf numFmtId="0" fontId="2" fillId="0" borderId="2" xfId="1" applyFont="1" applyBorder="1" applyAlignment="1">
      <alignment shrinkToFit="1"/>
    </xf>
    <xf numFmtId="0" fontId="2" fillId="0" borderId="2" xfId="1" applyFont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11" borderId="2" xfId="1" applyFont="1" applyFill="1" applyBorder="1" applyAlignment="1">
      <alignment horizontal="center" shrinkToFit="1"/>
    </xf>
    <xf numFmtId="1" fontId="2" fillId="0" borderId="2" xfId="1" applyNumberFormat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 shrinkToFit="1"/>
    </xf>
    <xf numFmtId="0" fontId="2" fillId="0" borderId="0" xfId="1" applyFont="1" applyAlignment="1">
      <alignment shrinkToFit="1"/>
    </xf>
    <xf numFmtId="0" fontId="2" fillId="2" borderId="2" xfId="1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0" fontId="2" fillId="7" borderId="2" xfId="1" applyFont="1" applyFill="1" applyBorder="1" applyAlignment="1">
      <alignment horizontal="center" shrinkToFit="1"/>
    </xf>
    <xf numFmtId="0" fontId="2" fillId="8" borderId="2" xfId="1" applyFont="1" applyFill="1" applyBorder="1" applyAlignment="1">
      <alignment horizontal="center" shrinkToFit="1"/>
    </xf>
    <xf numFmtId="0" fontId="2" fillId="9" borderId="2" xfId="1" applyFont="1" applyFill="1" applyBorder="1" applyAlignment="1" applyProtection="1">
      <alignment horizontal="center" shrinkToFit="1"/>
      <protection locked="0"/>
    </xf>
    <xf numFmtId="0" fontId="2" fillId="9" borderId="2" xfId="1" applyFont="1" applyFill="1" applyBorder="1" applyAlignment="1">
      <alignment horizontal="center" shrinkToFit="1"/>
    </xf>
    <xf numFmtId="2" fontId="2" fillId="4" borderId="2" xfId="1" applyNumberFormat="1" applyFont="1" applyFill="1" applyBorder="1" applyAlignment="1">
      <alignment horizontal="center" shrinkToFit="1"/>
    </xf>
    <xf numFmtId="0" fontId="7" fillId="9" borderId="3" xfId="1" applyFont="1" applyFill="1" applyBorder="1" applyAlignment="1">
      <alignment horizontal="center" vertical="center" shrinkToFit="1"/>
    </xf>
    <xf numFmtId="0" fontId="2" fillId="8" borderId="3" xfId="1" applyFont="1" applyFill="1" applyBorder="1" applyAlignment="1">
      <alignment horizontal="center" shrinkToFit="1"/>
    </xf>
    <xf numFmtId="2" fontId="2" fillId="8" borderId="3" xfId="1" applyNumberFormat="1" applyFont="1" applyFill="1" applyBorder="1" applyAlignment="1">
      <alignment horizontal="center" shrinkToFit="1"/>
    </xf>
    <xf numFmtId="1" fontId="2" fillId="8" borderId="3" xfId="1" applyNumberFormat="1" applyFont="1" applyFill="1" applyBorder="1" applyAlignment="1">
      <alignment horizontal="center" shrinkToFit="1"/>
    </xf>
    <xf numFmtId="0" fontId="2" fillId="0" borderId="0" xfId="1" applyFont="1" applyAlignment="1">
      <alignment horizontal="center" shrinkToFit="1"/>
    </xf>
    <xf numFmtId="49" fontId="2" fillId="0" borderId="1" xfId="1" applyNumberFormat="1" applyFont="1" applyBorder="1" applyAlignment="1">
      <alignment horizontal="center" shrinkToFit="1"/>
    </xf>
    <xf numFmtId="0" fontId="4" fillId="5" borderId="1" xfId="1" applyFont="1" applyFill="1" applyBorder="1" applyAlignment="1">
      <alignment shrinkToFit="1"/>
    </xf>
    <xf numFmtId="0" fontId="2" fillId="0" borderId="1" xfId="1" applyFont="1" applyBorder="1" applyAlignment="1">
      <alignment shrinkToFit="1"/>
    </xf>
    <xf numFmtId="0" fontId="4" fillId="9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Fill="1" applyBorder="1" applyAlignment="1">
      <alignment horizontal="center" shrinkToFit="1"/>
    </xf>
    <xf numFmtId="0" fontId="4" fillId="11" borderId="1" xfId="1" applyFont="1" applyFill="1" applyBorder="1" applyAlignment="1">
      <alignment horizontal="center" shrinkToFit="1"/>
    </xf>
    <xf numFmtId="1" fontId="2" fillId="0" borderId="1" xfId="1" applyNumberFormat="1" applyFont="1" applyFill="1" applyBorder="1" applyAlignment="1">
      <alignment horizontal="center" shrinkToFit="1"/>
    </xf>
    <xf numFmtId="0" fontId="2" fillId="0" borderId="1" xfId="1" applyFont="1" applyFill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49" fontId="2" fillId="0" borderId="16" xfId="1" applyNumberFormat="1" applyFont="1" applyBorder="1" applyAlignment="1">
      <alignment horizontal="center" shrinkToFit="1"/>
    </xf>
    <xf numFmtId="0" fontId="4" fillId="5" borderId="16" xfId="1" applyFont="1" applyFill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2" borderId="16" xfId="1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2" fillId="4" borderId="16" xfId="2" applyFont="1" applyFill="1" applyBorder="1" applyAlignment="1">
      <alignment horizontal="center"/>
    </xf>
    <xf numFmtId="0" fontId="2" fillId="7" borderId="16" xfId="1" applyFont="1" applyFill="1" applyBorder="1" applyAlignment="1">
      <alignment horizontal="center" shrinkToFit="1"/>
    </xf>
    <xf numFmtId="0" fontId="2" fillId="8" borderId="16" xfId="1" applyFont="1" applyFill="1" applyBorder="1" applyAlignment="1">
      <alignment horizontal="center" shrinkToFit="1"/>
    </xf>
    <xf numFmtId="0" fontId="2" fillId="9" borderId="16" xfId="1" applyFont="1" applyFill="1" applyBorder="1" applyAlignment="1" applyProtection="1">
      <alignment horizontal="center" shrinkToFit="1"/>
      <protection locked="0"/>
    </xf>
    <xf numFmtId="0" fontId="4" fillId="9" borderId="16" xfId="1" applyFont="1" applyFill="1" applyBorder="1" applyAlignment="1" applyProtection="1">
      <alignment horizontal="center" vertical="center" shrinkToFit="1"/>
      <protection locked="0"/>
    </xf>
    <xf numFmtId="0" fontId="2" fillId="9" borderId="16" xfId="1" applyFont="1" applyFill="1" applyBorder="1" applyAlignment="1">
      <alignment horizontal="center" shrinkToFit="1"/>
    </xf>
    <xf numFmtId="2" fontId="2" fillId="4" borderId="16" xfId="1" applyNumberFormat="1" applyFont="1" applyFill="1" applyBorder="1" applyAlignment="1">
      <alignment horizontal="center" shrinkToFit="1"/>
    </xf>
    <xf numFmtId="0" fontId="4" fillId="0" borderId="16" xfId="1" applyFont="1" applyFill="1" applyBorder="1" applyAlignment="1">
      <alignment horizontal="center" shrinkToFit="1"/>
    </xf>
    <xf numFmtId="0" fontId="4" fillId="11" borderId="16" xfId="1" applyFont="1" applyFill="1" applyBorder="1" applyAlignment="1">
      <alignment horizontal="center" shrinkToFit="1"/>
    </xf>
    <xf numFmtId="1" fontId="2" fillId="0" borderId="16" xfId="1" applyNumberFormat="1" applyFont="1" applyFill="1" applyBorder="1" applyAlignment="1">
      <alignment horizontal="center" shrinkToFit="1"/>
    </xf>
    <xf numFmtId="0" fontId="2" fillId="0" borderId="16" xfId="1" applyFont="1" applyFill="1" applyBorder="1" applyAlignment="1">
      <alignment horizontal="center" shrinkToFit="1"/>
    </xf>
    <xf numFmtId="0" fontId="7" fillId="0" borderId="0" xfId="1" applyFont="1" applyFill="1" applyBorder="1" applyAlignment="1">
      <alignment horizontal="right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shrinkToFit="1"/>
    </xf>
    <xf numFmtId="0" fontId="2" fillId="0" borderId="0" xfId="1" applyFont="1" applyFill="1" applyBorder="1" applyAlignment="1">
      <alignment horizontal="center" shrinkToFit="1"/>
    </xf>
    <xf numFmtId="2" fontId="2" fillId="0" borderId="0" xfId="1" applyNumberFormat="1" applyFont="1" applyFill="1" applyBorder="1" applyAlignment="1">
      <alignment horizontal="center" shrinkToFit="1"/>
    </xf>
    <xf numFmtId="1" fontId="2" fillId="0" borderId="0" xfId="1" applyNumberFormat="1" applyFont="1" applyFill="1" applyBorder="1" applyAlignment="1">
      <alignment horizontal="center" shrinkToFit="1"/>
    </xf>
    <xf numFmtId="0" fontId="2" fillId="0" borderId="0" xfId="1" applyFont="1" applyFill="1" applyAlignment="1">
      <alignment horizontal="center" shrinkToFit="1"/>
    </xf>
    <xf numFmtId="0" fontId="4" fillId="5" borderId="1" xfId="1" applyFont="1" applyFill="1" applyBorder="1" applyAlignment="1">
      <alignment horizontal="center" shrinkToFit="1"/>
    </xf>
    <xf numFmtId="0" fontId="2" fillId="6" borderId="1" xfId="2" applyFont="1" applyFill="1" applyBorder="1" applyAlignment="1">
      <alignment horizontal="center" shrinkToFit="1"/>
    </xf>
    <xf numFmtId="0" fontId="4" fillId="5" borderId="2" xfId="1" applyFont="1" applyFill="1" applyBorder="1" applyAlignment="1">
      <alignment horizontal="center" shrinkToFit="1"/>
    </xf>
    <xf numFmtId="0" fontId="2" fillId="6" borderId="2" xfId="2" applyFont="1" applyFill="1" applyBorder="1" applyAlignment="1">
      <alignment horizontal="center" shrinkToFit="1"/>
    </xf>
    <xf numFmtId="0" fontId="4" fillId="5" borderId="16" xfId="1" applyFont="1" applyFill="1" applyBorder="1" applyAlignment="1">
      <alignment horizontal="center" shrinkToFit="1"/>
    </xf>
    <xf numFmtId="0" fontId="2" fillId="6" borderId="16" xfId="2" applyFont="1" applyFill="1" applyBorder="1" applyAlignment="1">
      <alignment horizontal="center" shrinkToFit="1"/>
    </xf>
    <xf numFmtId="0" fontId="7" fillId="0" borderId="3" xfId="1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shrinkToFit="1"/>
    </xf>
    <xf numFmtId="2" fontId="2" fillId="0" borderId="2" xfId="1" applyNumberFormat="1" applyFont="1" applyFill="1" applyBorder="1" applyAlignment="1">
      <alignment horizontal="center" shrinkToFit="1"/>
    </xf>
    <xf numFmtId="0" fontId="9" fillId="10" borderId="3" xfId="0" applyFont="1" applyFill="1" applyBorder="1" applyAlignment="1">
      <alignment shrinkToFi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12" borderId="9" xfId="1" applyFont="1" applyFill="1" applyBorder="1" applyAlignment="1">
      <alignment horizontal="right" shrinkToFit="1"/>
    </xf>
    <xf numFmtId="0" fontId="7" fillId="12" borderId="15" xfId="1" applyFont="1" applyFill="1" applyBorder="1" applyAlignment="1">
      <alignment horizontal="right" shrinkToFit="1"/>
    </xf>
    <xf numFmtId="0" fontId="7" fillId="12" borderId="10" xfId="1" applyFont="1" applyFill="1" applyBorder="1" applyAlignment="1">
      <alignment horizontal="right" shrinkToFit="1"/>
    </xf>
    <xf numFmtId="0" fontId="7" fillId="12" borderId="9" xfId="1" applyFont="1" applyFill="1" applyBorder="1" applyAlignment="1">
      <alignment horizontal="left" shrinkToFit="1"/>
    </xf>
    <xf numFmtId="0" fontId="7" fillId="12" borderId="15" xfId="1" applyFont="1" applyFill="1" applyBorder="1" applyAlignment="1">
      <alignment horizontal="left" shrinkToFit="1"/>
    </xf>
    <xf numFmtId="0" fontId="7" fillId="12" borderId="10" xfId="1" applyFont="1" applyFill="1" applyBorder="1" applyAlignment="1">
      <alignment horizontal="left" shrinkToFit="1"/>
    </xf>
    <xf numFmtId="0" fontId="7" fillId="0" borderId="14" xfId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0" xfId="1" applyFont="1" applyAlignment="1">
      <alignment horizontal="centerContinuous" vertical="center"/>
    </xf>
    <xf numFmtId="49" fontId="5" fillId="0" borderId="0" xfId="1" applyNumberFormat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36"/>
  <sheetViews>
    <sheetView tabSelected="1" zoomScale="70" zoomScaleNormal="70" workbookViewId="0">
      <selection activeCell="AY8" sqref="AY8"/>
    </sheetView>
  </sheetViews>
  <sheetFormatPr defaultColWidth="8" defaultRowHeight="24" x14ac:dyDescent="0.55000000000000004"/>
  <cols>
    <col min="1" max="1" width="4.875" style="1" customWidth="1"/>
    <col min="2" max="2" width="11" style="2" customWidth="1"/>
    <col min="3" max="3" width="19.75" style="1" customWidth="1"/>
    <col min="4" max="4" width="0.125" style="1" hidden="1" customWidth="1"/>
    <col min="5" max="5" width="8.625" style="1" hidden="1" customWidth="1"/>
    <col min="6" max="6" width="7.125" style="1" hidden="1" customWidth="1"/>
    <col min="7" max="7" width="7.375" style="1" hidden="1" customWidth="1"/>
    <col min="8" max="8" width="10.5" style="1" customWidth="1"/>
    <col min="9" max="9" width="9.5" style="1" hidden="1" customWidth="1"/>
    <col min="10" max="10" width="12.75" style="1" hidden="1" customWidth="1"/>
    <col min="11" max="11" width="14.25" style="1" hidden="1" customWidth="1"/>
    <col min="12" max="29" width="4.625" style="1" hidden="1" customWidth="1"/>
    <col min="30" max="41" width="3.5" style="1" customWidth="1"/>
    <col min="42" max="43" width="4.625" style="1" customWidth="1"/>
    <col min="44" max="49" width="4.375" style="1" customWidth="1"/>
    <col min="50" max="50" width="5.625" style="1" customWidth="1"/>
    <col min="51" max="55" width="4.375" style="1" customWidth="1"/>
    <col min="56" max="56" width="6.75" style="41" bestFit="1" customWidth="1"/>
    <col min="57" max="59" width="3.875" style="1" customWidth="1"/>
    <col min="60" max="60" width="3.875" style="13" customWidth="1"/>
    <col min="61" max="61" width="6.625" style="13" customWidth="1"/>
    <col min="62" max="63" width="7.125" style="13" customWidth="1"/>
    <col min="64" max="64" width="6.875" style="13" customWidth="1"/>
    <col min="65" max="65" width="8.125" style="14" hidden="1" customWidth="1"/>
    <col min="66" max="66" width="6.375" style="14" hidden="1" customWidth="1"/>
    <col min="67" max="67" width="7.25" style="14" hidden="1" customWidth="1"/>
    <col min="68" max="70" width="4.75" style="14" hidden="1" customWidth="1"/>
    <col min="71" max="71" width="4.75" style="14" customWidth="1"/>
    <col min="72" max="73" width="4.75" style="14" bestFit="1" customWidth="1"/>
    <col min="74" max="16384" width="8" style="14"/>
  </cols>
  <sheetData>
    <row r="1" spans="1:73" s="15" customFormat="1" ht="30.4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</row>
    <row r="2" spans="1:73" s="15" customFormat="1" ht="30.4" customHeight="1" x14ac:dyDescent="0.2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</row>
    <row r="3" spans="1:73" s="15" customFormat="1" ht="30.4" customHeight="1" x14ac:dyDescent="0.2">
      <c r="A3" s="148" t="s">
        <v>182</v>
      </c>
      <c r="B3" s="149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 t="s">
        <v>1</v>
      </c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50"/>
      <c r="BN3" s="150"/>
      <c r="BO3" s="150"/>
      <c r="BP3" s="150"/>
      <c r="BQ3" s="150"/>
      <c r="BR3" s="150"/>
      <c r="BS3" s="150"/>
      <c r="BT3" s="150"/>
      <c r="BU3" s="150"/>
    </row>
    <row r="4" spans="1:73" s="16" customFormat="1" ht="24" customHeight="1" x14ac:dyDescent="0.5">
      <c r="A4" s="111" t="s">
        <v>2</v>
      </c>
      <c r="B4" s="146" t="s">
        <v>3</v>
      </c>
      <c r="C4" s="107" t="s">
        <v>4</v>
      </c>
      <c r="D4" s="107" t="s">
        <v>5</v>
      </c>
      <c r="E4" s="109" t="s">
        <v>6</v>
      </c>
      <c r="F4" s="107" t="s">
        <v>7</v>
      </c>
      <c r="G4" s="111" t="s">
        <v>8</v>
      </c>
      <c r="H4" s="109" t="s">
        <v>9</v>
      </c>
      <c r="I4" s="113" t="s">
        <v>10</v>
      </c>
      <c r="J4" s="113" t="s">
        <v>11</v>
      </c>
      <c r="K4" s="113" t="s">
        <v>12</v>
      </c>
      <c r="L4" s="111" t="s">
        <v>13</v>
      </c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 t="s">
        <v>14</v>
      </c>
      <c r="AS4" s="111"/>
      <c r="AT4" s="111"/>
      <c r="AU4" s="111"/>
      <c r="AV4" s="111"/>
      <c r="AW4" s="111"/>
      <c r="AX4" s="111"/>
      <c r="AY4" s="111"/>
      <c r="AZ4" s="113" t="s">
        <v>15</v>
      </c>
      <c r="BA4" s="113"/>
      <c r="BB4" s="111"/>
      <c r="BC4" s="111"/>
      <c r="BD4" s="114" t="s">
        <v>16</v>
      </c>
      <c r="BE4" s="123" t="s">
        <v>17</v>
      </c>
      <c r="BF4" s="124"/>
      <c r="BG4" s="124"/>
      <c r="BH4" s="125"/>
      <c r="BI4" s="129" t="s">
        <v>18</v>
      </c>
      <c r="BJ4" s="130"/>
      <c r="BK4" s="130"/>
      <c r="BL4" s="131"/>
      <c r="BM4" s="113" t="s">
        <v>19</v>
      </c>
      <c r="BN4" s="113" t="s">
        <v>20</v>
      </c>
      <c r="BO4" s="135" t="s">
        <v>21</v>
      </c>
      <c r="BP4" s="98" t="s">
        <v>22</v>
      </c>
      <c r="BQ4" s="98"/>
      <c r="BR4" s="98"/>
      <c r="BS4" s="100" t="s">
        <v>180</v>
      </c>
      <c r="BT4" s="101"/>
      <c r="BU4" s="102"/>
    </row>
    <row r="5" spans="1:73" s="16" customFormat="1" x14ac:dyDescent="0.2">
      <c r="A5" s="111"/>
      <c r="B5" s="147"/>
      <c r="C5" s="108"/>
      <c r="D5" s="108"/>
      <c r="E5" s="110"/>
      <c r="F5" s="108"/>
      <c r="G5" s="111"/>
      <c r="H5" s="110"/>
      <c r="I5" s="113"/>
      <c r="J5" s="113"/>
      <c r="K5" s="113"/>
      <c r="L5" s="144" t="s">
        <v>23</v>
      </c>
      <c r="M5" s="145"/>
      <c r="N5" s="118" t="s">
        <v>24</v>
      </c>
      <c r="O5" s="118"/>
      <c r="P5" s="118" t="s">
        <v>25</v>
      </c>
      <c r="Q5" s="118"/>
      <c r="R5" s="119" t="s">
        <v>26</v>
      </c>
      <c r="S5" s="119"/>
      <c r="T5" s="119" t="s">
        <v>27</v>
      </c>
      <c r="U5" s="119"/>
      <c r="V5" s="119" t="s">
        <v>28</v>
      </c>
      <c r="W5" s="119"/>
      <c r="X5" s="119" t="s">
        <v>29</v>
      </c>
      <c r="Y5" s="119"/>
      <c r="Z5" s="119" t="s">
        <v>30</v>
      </c>
      <c r="AA5" s="119"/>
      <c r="AB5" s="119" t="s">
        <v>31</v>
      </c>
      <c r="AC5" s="119"/>
      <c r="AD5" s="115" t="s">
        <v>32</v>
      </c>
      <c r="AE5" s="115"/>
      <c r="AF5" s="115" t="s">
        <v>33</v>
      </c>
      <c r="AG5" s="115"/>
      <c r="AH5" s="115" t="s">
        <v>34</v>
      </c>
      <c r="AI5" s="115"/>
      <c r="AJ5" s="115" t="s">
        <v>35</v>
      </c>
      <c r="AK5" s="115"/>
      <c r="AL5" s="115" t="s">
        <v>36</v>
      </c>
      <c r="AM5" s="115"/>
      <c r="AN5" s="115" t="s">
        <v>37</v>
      </c>
      <c r="AO5" s="115"/>
      <c r="AP5" s="122" t="s">
        <v>38</v>
      </c>
      <c r="AQ5" s="122"/>
      <c r="AR5" s="111" t="s">
        <v>39</v>
      </c>
      <c r="AS5" s="111"/>
      <c r="AT5" s="111"/>
      <c r="AU5" s="111"/>
      <c r="AV5" s="111" t="s">
        <v>40</v>
      </c>
      <c r="AW5" s="111"/>
      <c r="AX5" s="111"/>
      <c r="AY5" s="111"/>
      <c r="AZ5" s="111"/>
      <c r="BA5" s="111"/>
      <c r="BB5" s="111"/>
      <c r="BC5" s="111"/>
      <c r="BD5" s="114"/>
      <c r="BE5" s="126"/>
      <c r="BF5" s="127"/>
      <c r="BG5" s="127"/>
      <c r="BH5" s="128"/>
      <c r="BI5" s="132"/>
      <c r="BJ5" s="133"/>
      <c r="BK5" s="133"/>
      <c r="BL5" s="134"/>
      <c r="BM5" s="113"/>
      <c r="BN5" s="113"/>
      <c r="BO5" s="136"/>
      <c r="BP5" s="120">
        <v>58</v>
      </c>
      <c r="BQ5" s="121"/>
      <c r="BR5" s="94">
        <v>59</v>
      </c>
      <c r="BS5" s="103"/>
      <c r="BT5" s="104"/>
      <c r="BU5" s="105"/>
    </row>
    <row r="6" spans="1:73" s="16" customFormat="1" ht="65.25" x14ac:dyDescent="0.2">
      <c r="A6" s="111"/>
      <c r="B6" s="17" t="s">
        <v>41</v>
      </c>
      <c r="C6" s="108"/>
      <c r="D6" s="108"/>
      <c r="E6" s="110"/>
      <c r="F6" s="108"/>
      <c r="G6" s="111"/>
      <c r="H6" s="112"/>
      <c r="I6" s="113"/>
      <c r="J6" s="113"/>
      <c r="K6" s="113"/>
      <c r="L6" s="107" t="s">
        <v>42</v>
      </c>
      <c r="M6" s="118" t="s">
        <v>43</v>
      </c>
      <c r="N6" s="107" t="s">
        <v>42</v>
      </c>
      <c r="O6" s="116" t="s">
        <v>43</v>
      </c>
      <c r="P6" s="111" t="s">
        <v>42</v>
      </c>
      <c r="Q6" s="118" t="s">
        <v>43</v>
      </c>
      <c r="R6" s="111" t="s">
        <v>42</v>
      </c>
      <c r="S6" s="119" t="s">
        <v>43</v>
      </c>
      <c r="T6" s="111" t="s">
        <v>42</v>
      </c>
      <c r="U6" s="119" t="s">
        <v>43</v>
      </c>
      <c r="V6" s="111" t="s">
        <v>42</v>
      </c>
      <c r="W6" s="119" t="s">
        <v>43</v>
      </c>
      <c r="X6" s="111" t="s">
        <v>42</v>
      </c>
      <c r="Y6" s="119" t="s">
        <v>43</v>
      </c>
      <c r="Z6" s="111" t="s">
        <v>42</v>
      </c>
      <c r="AA6" s="119" t="s">
        <v>43</v>
      </c>
      <c r="AB6" s="111" t="s">
        <v>42</v>
      </c>
      <c r="AC6" s="119" t="s">
        <v>43</v>
      </c>
      <c r="AD6" s="111" t="s">
        <v>42</v>
      </c>
      <c r="AE6" s="115" t="s">
        <v>43</v>
      </c>
      <c r="AF6" s="111" t="s">
        <v>42</v>
      </c>
      <c r="AG6" s="115" t="s">
        <v>43</v>
      </c>
      <c r="AH6" s="111" t="s">
        <v>42</v>
      </c>
      <c r="AI6" s="115" t="s">
        <v>43</v>
      </c>
      <c r="AJ6" s="111" t="s">
        <v>42</v>
      </c>
      <c r="AK6" s="115" t="s">
        <v>43</v>
      </c>
      <c r="AL6" s="111" t="s">
        <v>42</v>
      </c>
      <c r="AM6" s="115" t="s">
        <v>43</v>
      </c>
      <c r="AN6" s="111" t="s">
        <v>42</v>
      </c>
      <c r="AO6" s="115" t="s">
        <v>43</v>
      </c>
      <c r="AP6" s="122" t="s">
        <v>42</v>
      </c>
      <c r="AQ6" s="122" t="s">
        <v>43</v>
      </c>
      <c r="AR6" s="93" t="s">
        <v>44</v>
      </c>
      <c r="AS6" s="93" t="s">
        <v>45</v>
      </c>
      <c r="AT6" s="93" t="s">
        <v>46</v>
      </c>
      <c r="AU6" s="18" t="s">
        <v>38</v>
      </c>
      <c r="AV6" s="19" t="s">
        <v>44</v>
      </c>
      <c r="AW6" s="19" t="s">
        <v>45</v>
      </c>
      <c r="AX6" s="19" t="s">
        <v>46</v>
      </c>
      <c r="AY6" s="18" t="s">
        <v>38</v>
      </c>
      <c r="AZ6" s="19" t="s">
        <v>44</v>
      </c>
      <c r="BA6" s="19" t="s">
        <v>45</v>
      </c>
      <c r="BB6" s="19" t="s">
        <v>46</v>
      </c>
      <c r="BC6" s="18" t="s">
        <v>38</v>
      </c>
      <c r="BD6" s="114"/>
      <c r="BE6" s="20" t="s">
        <v>44</v>
      </c>
      <c r="BF6" s="21" t="s">
        <v>45</v>
      </c>
      <c r="BG6" s="21" t="s">
        <v>46</v>
      </c>
      <c r="BH6" s="22" t="s">
        <v>38</v>
      </c>
      <c r="BI6" s="95" t="s">
        <v>174</v>
      </c>
      <c r="BJ6" s="23" t="s">
        <v>172</v>
      </c>
      <c r="BK6" s="23" t="s">
        <v>173</v>
      </c>
      <c r="BL6" s="23" t="s">
        <v>175</v>
      </c>
      <c r="BM6" s="113"/>
      <c r="BN6" s="113"/>
      <c r="BO6" s="136"/>
      <c r="BP6" s="24" t="s">
        <v>47</v>
      </c>
      <c r="BQ6" s="24" t="s">
        <v>46</v>
      </c>
      <c r="BR6" s="24" t="s">
        <v>47</v>
      </c>
      <c r="BS6" s="99" t="s">
        <v>179</v>
      </c>
      <c r="BT6" s="99" t="s">
        <v>176</v>
      </c>
      <c r="BU6" s="99" t="s">
        <v>177</v>
      </c>
    </row>
    <row r="7" spans="1:73" s="16" customFormat="1" x14ac:dyDescent="0.2">
      <c r="A7" s="25" t="s">
        <v>48</v>
      </c>
      <c r="B7" s="26" t="s">
        <v>49</v>
      </c>
      <c r="C7" s="25" t="s">
        <v>50</v>
      </c>
      <c r="D7" s="25" t="s">
        <v>51</v>
      </c>
      <c r="E7" s="25" t="s">
        <v>52</v>
      </c>
      <c r="F7" s="25" t="s">
        <v>53</v>
      </c>
      <c r="G7" s="25" t="s">
        <v>54</v>
      </c>
      <c r="H7" s="25" t="s">
        <v>51</v>
      </c>
      <c r="I7" s="25" t="s">
        <v>56</v>
      </c>
      <c r="J7" s="25" t="s">
        <v>57</v>
      </c>
      <c r="K7" s="25" t="s">
        <v>58</v>
      </c>
      <c r="L7" s="143"/>
      <c r="M7" s="118"/>
      <c r="N7" s="143"/>
      <c r="O7" s="117"/>
      <c r="P7" s="111"/>
      <c r="Q7" s="118"/>
      <c r="R7" s="111"/>
      <c r="S7" s="119"/>
      <c r="T7" s="111"/>
      <c r="U7" s="119"/>
      <c r="V7" s="111"/>
      <c r="W7" s="119"/>
      <c r="X7" s="111"/>
      <c r="Y7" s="119"/>
      <c r="Z7" s="111"/>
      <c r="AA7" s="119"/>
      <c r="AB7" s="111"/>
      <c r="AC7" s="119"/>
      <c r="AD7" s="111"/>
      <c r="AE7" s="115"/>
      <c r="AF7" s="111"/>
      <c r="AG7" s="115"/>
      <c r="AH7" s="111"/>
      <c r="AI7" s="115"/>
      <c r="AJ7" s="111"/>
      <c r="AK7" s="115"/>
      <c r="AL7" s="111"/>
      <c r="AM7" s="115"/>
      <c r="AN7" s="111"/>
      <c r="AO7" s="115"/>
      <c r="AP7" s="122"/>
      <c r="AQ7" s="122"/>
      <c r="AR7" s="27" t="s">
        <v>52</v>
      </c>
      <c r="AS7" s="27" t="s">
        <v>53</v>
      </c>
      <c r="AT7" s="27" t="s">
        <v>54</v>
      </c>
      <c r="AU7" s="28" t="s">
        <v>55</v>
      </c>
      <c r="AV7" s="29" t="s">
        <v>56</v>
      </c>
      <c r="AW7" s="29" t="s">
        <v>57</v>
      </c>
      <c r="AX7" s="29" t="s">
        <v>58</v>
      </c>
      <c r="AY7" s="28" t="s">
        <v>167</v>
      </c>
      <c r="AZ7" s="29" t="s">
        <v>59</v>
      </c>
      <c r="BA7" s="29" t="s">
        <v>60</v>
      </c>
      <c r="BB7" s="29" t="s">
        <v>61</v>
      </c>
      <c r="BC7" s="28" t="s">
        <v>62</v>
      </c>
      <c r="BD7" s="30" t="s">
        <v>63</v>
      </c>
      <c r="BE7" s="31" t="s">
        <v>64</v>
      </c>
      <c r="BF7" s="31" t="s">
        <v>65</v>
      </c>
      <c r="BG7" s="31" t="s">
        <v>66</v>
      </c>
      <c r="BH7" s="32" t="s">
        <v>67</v>
      </c>
      <c r="BI7" s="27" t="s">
        <v>68</v>
      </c>
      <c r="BJ7" s="27" t="s">
        <v>69</v>
      </c>
      <c r="BK7" s="27" t="s">
        <v>70</v>
      </c>
      <c r="BL7" s="27" t="s">
        <v>71</v>
      </c>
      <c r="BM7" s="27" t="s">
        <v>71</v>
      </c>
      <c r="BN7" s="27" t="s">
        <v>71</v>
      </c>
      <c r="BO7" s="27" t="s">
        <v>71</v>
      </c>
      <c r="BP7" s="27" t="s">
        <v>71</v>
      </c>
      <c r="BQ7" s="27" t="s">
        <v>71</v>
      </c>
      <c r="BR7" s="27" t="s">
        <v>71</v>
      </c>
      <c r="BS7" s="27" t="s">
        <v>72</v>
      </c>
      <c r="BT7" s="27" t="s">
        <v>73</v>
      </c>
      <c r="BU7" s="27" t="s">
        <v>181</v>
      </c>
    </row>
    <row r="8" spans="1:73" s="41" customFormat="1" x14ac:dyDescent="0.55000000000000004">
      <c r="A8" s="3">
        <v>1</v>
      </c>
      <c r="B8" s="55" t="s">
        <v>126</v>
      </c>
      <c r="C8" s="56" t="s">
        <v>127</v>
      </c>
      <c r="D8" s="57" t="s">
        <v>128</v>
      </c>
      <c r="E8" s="57" t="s">
        <v>129</v>
      </c>
      <c r="F8" s="57" t="s">
        <v>130</v>
      </c>
      <c r="G8" s="57" t="s">
        <v>78</v>
      </c>
      <c r="H8" s="57" t="s">
        <v>169</v>
      </c>
      <c r="I8" s="3">
        <v>20</v>
      </c>
      <c r="J8" s="3" t="s">
        <v>79</v>
      </c>
      <c r="K8" s="3" t="s">
        <v>80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  <c r="R8" s="4">
        <v>0</v>
      </c>
      <c r="S8" s="6">
        <v>0</v>
      </c>
      <c r="T8" s="4">
        <v>0</v>
      </c>
      <c r="U8" s="6">
        <v>0</v>
      </c>
      <c r="V8" s="4">
        <v>0</v>
      </c>
      <c r="W8" s="6">
        <v>0</v>
      </c>
      <c r="X8" s="4">
        <v>0</v>
      </c>
      <c r="Y8" s="6">
        <v>0</v>
      </c>
      <c r="Z8" s="4">
        <v>0</v>
      </c>
      <c r="AA8" s="6">
        <v>0</v>
      </c>
      <c r="AB8" s="4">
        <v>0</v>
      </c>
      <c r="AC8" s="6">
        <v>0</v>
      </c>
      <c r="AD8" s="87">
        <v>59</v>
      </c>
      <c r="AE8" s="88">
        <v>2</v>
      </c>
      <c r="AF8" s="87">
        <v>69</v>
      </c>
      <c r="AG8" s="88">
        <v>2</v>
      </c>
      <c r="AH8" s="87">
        <v>99</v>
      </c>
      <c r="AI8" s="88">
        <v>3</v>
      </c>
      <c r="AJ8" s="87">
        <v>59</v>
      </c>
      <c r="AK8" s="88">
        <v>2</v>
      </c>
      <c r="AL8" s="87">
        <v>45</v>
      </c>
      <c r="AM8" s="88">
        <v>2</v>
      </c>
      <c r="AN8" s="87">
        <v>50</v>
      </c>
      <c r="AO8" s="88">
        <v>2</v>
      </c>
      <c r="AP8" s="7">
        <f>AN8+AL8+AJ8+AH8+AF8+AD8</f>
        <v>381</v>
      </c>
      <c r="AQ8" s="7">
        <f>AO8+AM8+AK8+AI8+AG8+AE8</f>
        <v>13</v>
      </c>
      <c r="AR8" s="3">
        <v>1</v>
      </c>
      <c r="AS8" s="3">
        <v>1</v>
      </c>
      <c r="AT8" s="3">
        <v>24</v>
      </c>
      <c r="AU8" s="8">
        <f>SUM(AR8:AT8)</f>
        <v>26</v>
      </c>
      <c r="AV8" s="9">
        <v>1</v>
      </c>
      <c r="AW8" s="9">
        <v>1</v>
      </c>
      <c r="AX8" s="58">
        <v>21</v>
      </c>
      <c r="AY8" s="8">
        <f>SUM(AV8:AX8)</f>
        <v>23</v>
      </c>
      <c r="AZ8" s="11">
        <v>0</v>
      </c>
      <c r="BA8" s="11">
        <v>0</v>
      </c>
      <c r="BB8" s="11">
        <v>3</v>
      </c>
      <c r="BC8" s="8">
        <f>SUM(AZ8:BB8)</f>
        <v>3</v>
      </c>
      <c r="BD8" s="12">
        <f>(BC8/AY8)*100</f>
        <v>13.043478260869565</v>
      </c>
      <c r="BE8" s="59">
        <v>0</v>
      </c>
      <c r="BF8" s="59">
        <v>0</v>
      </c>
      <c r="BG8" s="59">
        <v>2</v>
      </c>
      <c r="BH8" s="60">
        <f>SUM(BE8:BG8)</f>
        <v>2</v>
      </c>
      <c r="BI8" s="62">
        <f>AT8-BG8</f>
        <v>22</v>
      </c>
      <c r="BJ8" s="62">
        <f>AS8-BF8-AW8</f>
        <v>0</v>
      </c>
      <c r="BK8" s="61">
        <f>BI8-AX8</f>
        <v>1</v>
      </c>
      <c r="BL8" s="96">
        <f>(BK8/AX8)*100</f>
        <v>4.7619047619047619</v>
      </c>
      <c r="BM8" s="61">
        <v>0</v>
      </c>
      <c r="BN8" s="61">
        <v>0</v>
      </c>
      <c r="BO8" s="62">
        <v>0</v>
      </c>
      <c r="BP8" s="35"/>
      <c r="BQ8" s="35"/>
      <c r="BR8" s="35"/>
      <c r="BS8" s="36"/>
      <c r="BT8" s="36"/>
      <c r="BU8" s="62">
        <v>4</v>
      </c>
    </row>
    <row r="9" spans="1:73" s="41" customFormat="1" x14ac:dyDescent="0.55000000000000004">
      <c r="A9" s="36">
        <v>2</v>
      </c>
      <c r="B9" s="33" t="s">
        <v>131</v>
      </c>
      <c r="C9" s="34" t="s">
        <v>132</v>
      </c>
      <c r="D9" s="35" t="s">
        <v>133</v>
      </c>
      <c r="E9" s="35" t="s">
        <v>113</v>
      </c>
      <c r="F9" s="35" t="s">
        <v>130</v>
      </c>
      <c r="G9" s="35" t="s">
        <v>78</v>
      </c>
      <c r="H9" s="35" t="s">
        <v>168</v>
      </c>
      <c r="I9" s="36">
        <v>15</v>
      </c>
      <c r="J9" s="36" t="s">
        <v>88</v>
      </c>
      <c r="K9" s="36" t="s">
        <v>80</v>
      </c>
      <c r="L9" s="42">
        <v>0</v>
      </c>
      <c r="M9" s="43">
        <v>0</v>
      </c>
      <c r="N9" s="42">
        <v>0</v>
      </c>
      <c r="O9" s="43">
        <v>0</v>
      </c>
      <c r="P9" s="42">
        <v>0</v>
      </c>
      <c r="Q9" s="43">
        <v>0</v>
      </c>
      <c r="R9" s="42">
        <v>0</v>
      </c>
      <c r="S9" s="44">
        <v>0</v>
      </c>
      <c r="T9" s="42">
        <v>0</v>
      </c>
      <c r="U9" s="44">
        <v>0</v>
      </c>
      <c r="V9" s="42">
        <v>0</v>
      </c>
      <c r="W9" s="44">
        <v>0</v>
      </c>
      <c r="X9" s="42">
        <v>0</v>
      </c>
      <c r="Y9" s="44">
        <v>0</v>
      </c>
      <c r="Z9" s="42">
        <v>0</v>
      </c>
      <c r="AA9" s="44">
        <v>0</v>
      </c>
      <c r="AB9" s="42">
        <v>0</v>
      </c>
      <c r="AC9" s="44">
        <v>0</v>
      </c>
      <c r="AD9" s="89">
        <v>11</v>
      </c>
      <c r="AE9" s="90">
        <v>1</v>
      </c>
      <c r="AF9" s="89">
        <v>16</v>
      </c>
      <c r="AG9" s="90">
        <v>1</v>
      </c>
      <c r="AH9" s="89">
        <v>11</v>
      </c>
      <c r="AI9" s="90">
        <v>1</v>
      </c>
      <c r="AJ9" s="89">
        <v>14</v>
      </c>
      <c r="AK9" s="90">
        <v>1</v>
      </c>
      <c r="AL9" s="89">
        <v>14</v>
      </c>
      <c r="AM9" s="90">
        <v>1</v>
      </c>
      <c r="AN9" s="89">
        <v>6</v>
      </c>
      <c r="AO9" s="90">
        <v>1</v>
      </c>
      <c r="AP9" s="45">
        <f t="shared" ref="AP9:AP19" si="0">AN9+AL9+AJ9+AH9+AF9+AD9</f>
        <v>72</v>
      </c>
      <c r="AQ9" s="45">
        <f t="shared" ref="AQ9:AQ19" si="1">AO9+AM9+AK9+AI9+AG9+AE9</f>
        <v>6</v>
      </c>
      <c r="AR9" s="36">
        <v>1</v>
      </c>
      <c r="AS9" s="36">
        <v>0</v>
      </c>
      <c r="AT9" s="36">
        <v>12</v>
      </c>
      <c r="AU9" s="46">
        <f>SUM(AR9:AT9)</f>
        <v>13</v>
      </c>
      <c r="AV9" s="47">
        <v>1</v>
      </c>
      <c r="AW9" s="47">
        <v>0</v>
      </c>
      <c r="AX9" s="10">
        <v>10</v>
      </c>
      <c r="AY9" s="46">
        <f>SUM(AV9:AX9)</f>
        <v>11</v>
      </c>
      <c r="AZ9" s="48">
        <v>0</v>
      </c>
      <c r="BA9" s="48">
        <v>0</v>
      </c>
      <c r="BB9" s="48">
        <v>2</v>
      </c>
      <c r="BC9" s="46">
        <f>SUM(AZ9:BB9)</f>
        <v>2</v>
      </c>
      <c r="BD9" s="49">
        <f t="shared" ref="BD9:BD19" si="2">(BC9/AY9)*100</f>
        <v>18.181818181818183</v>
      </c>
      <c r="BE9" s="37">
        <v>0</v>
      </c>
      <c r="BF9" s="37">
        <v>0</v>
      </c>
      <c r="BG9" s="37">
        <v>2</v>
      </c>
      <c r="BH9" s="38">
        <f t="shared" ref="BH9:BH12" si="3">SUM(BE9:BG9)</f>
        <v>2</v>
      </c>
      <c r="BI9" s="40">
        <f>AT9-BG9</f>
        <v>10</v>
      </c>
      <c r="BJ9" s="40">
        <f>AS9-BF9-AW9</f>
        <v>0</v>
      </c>
      <c r="BK9" s="39">
        <f>BI9-AX9</f>
        <v>0</v>
      </c>
      <c r="BL9" s="97">
        <f>(BK9/AX9)*100</f>
        <v>0</v>
      </c>
      <c r="BM9" s="39">
        <v>0</v>
      </c>
      <c r="BN9" s="39">
        <v>0</v>
      </c>
      <c r="BO9" s="40">
        <v>1</v>
      </c>
      <c r="BP9" s="35"/>
      <c r="BQ9" s="35"/>
      <c r="BR9" s="35"/>
      <c r="BS9" s="36">
        <v>1</v>
      </c>
      <c r="BT9" s="36"/>
      <c r="BU9" s="40">
        <v>0</v>
      </c>
    </row>
    <row r="10" spans="1:73" s="41" customFormat="1" x14ac:dyDescent="0.55000000000000004">
      <c r="A10" s="36">
        <v>3</v>
      </c>
      <c r="B10" s="33" t="s">
        <v>134</v>
      </c>
      <c r="C10" s="34" t="s">
        <v>135</v>
      </c>
      <c r="D10" s="35" t="s">
        <v>136</v>
      </c>
      <c r="E10" s="35" t="s">
        <v>137</v>
      </c>
      <c r="F10" s="35" t="s">
        <v>130</v>
      </c>
      <c r="G10" s="35" t="s">
        <v>78</v>
      </c>
      <c r="H10" s="35" t="s">
        <v>170</v>
      </c>
      <c r="I10" s="36">
        <v>14</v>
      </c>
      <c r="J10" s="36" t="s">
        <v>138</v>
      </c>
      <c r="K10" s="36" t="s">
        <v>80</v>
      </c>
      <c r="L10" s="42">
        <v>0</v>
      </c>
      <c r="M10" s="43">
        <v>0</v>
      </c>
      <c r="N10" s="42">
        <v>0</v>
      </c>
      <c r="O10" s="43">
        <v>0</v>
      </c>
      <c r="P10" s="42">
        <v>0</v>
      </c>
      <c r="Q10" s="43">
        <v>0</v>
      </c>
      <c r="R10" s="42">
        <v>0</v>
      </c>
      <c r="S10" s="44">
        <v>0</v>
      </c>
      <c r="T10" s="42">
        <v>0</v>
      </c>
      <c r="U10" s="44">
        <v>0</v>
      </c>
      <c r="V10" s="42">
        <v>0</v>
      </c>
      <c r="W10" s="44">
        <v>0</v>
      </c>
      <c r="X10" s="42">
        <v>0</v>
      </c>
      <c r="Y10" s="44">
        <v>0</v>
      </c>
      <c r="Z10" s="42">
        <v>0</v>
      </c>
      <c r="AA10" s="44">
        <v>0</v>
      </c>
      <c r="AB10" s="42">
        <v>0</v>
      </c>
      <c r="AC10" s="44">
        <v>0</v>
      </c>
      <c r="AD10" s="89">
        <v>213</v>
      </c>
      <c r="AE10" s="90">
        <v>6</v>
      </c>
      <c r="AF10" s="89">
        <v>188</v>
      </c>
      <c r="AG10" s="90">
        <v>6</v>
      </c>
      <c r="AH10" s="89">
        <v>211</v>
      </c>
      <c r="AI10" s="90">
        <v>6</v>
      </c>
      <c r="AJ10" s="89">
        <v>156</v>
      </c>
      <c r="AK10" s="90">
        <v>5</v>
      </c>
      <c r="AL10" s="89">
        <v>141</v>
      </c>
      <c r="AM10" s="90">
        <v>4</v>
      </c>
      <c r="AN10" s="89">
        <v>140</v>
      </c>
      <c r="AO10" s="90">
        <v>4</v>
      </c>
      <c r="AP10" s="45">
        <f t="shared" si="0"/>
        <v>1049</v>
      </c>
      <c r="AQ10" s="45">
        <f t="shared" si="1"/>
        <v>31</v>
      </c>
      <c r="AR10" s="36">
        <v>1</v>
      </c>
      <c r="AS10" s="36">
        <v>2</v>
      </c>
      <c r="AT10" s="36">
        <v>54</v>
      </c>
      <c r="AU10" s="46">
        <f t="shared" ref="AU10:AU19" si="4">SUM(AR10:AT10)</f>
        <v>57</v>
      </c>
      <c r="AV10" s="47">
        <v>1</v>
      </c>
      <c r="AW10" s="47">
        <v>2</v>
      </c>
      <c r="AX10" s="10">
        <v>50</v>
      </c>
      <c r="AY10" s="46">
        <f t="shared" ref="AY10:AY19" si="5">SUM(AV10:AX10)</f>
        <v>53</v>
      </c>
      <c r="AZ10" s="48">
        <v>0</v>
      </c>
      <c r="BA10" s="48">
        <v>0</v>
      </c>
      <c r="BB10" s="48">
        <v>4</v>
      </c>
      <c r="BC10" s="46">
        <f t="shared" ref="BC10:BC19" si="6">SUM(AZ10:BB10)</f>
        <v>4</v>
      </c>
      <c r="BD10" s="49">
        <f t="shared" si="2"/>
        <v>7.5471698113207548</v>
      </c>
      <c r="BE10" s="37">
        <v>1</v>
      </c>
      <c r="BF10" s="37">
        <v>0</v>
      </c>
      <c r="BG10" s="37">
        <v>2</v>
      </c>
      <c r="BH10" s="38">
        <f t="shared" si="3"/>
        <v>3</v>
      </c>
      <c r="BI10" s="40">
        <f t="shared" ref="BI10:BI33" si="7">AT10-BG10</f>
        <v>52</v>
      </c>
      <c r="BJ10" s="40">
        <f t="shared" ref="BJ10:BJ33" si="8">AS10-BF10-AW10</f>
        <v>0</v>
      </c>
      <c r="BK10" s="39">
        <f t="shared" ref="BK10:BK33" si="9">BI10-AX10</f>
        <v>2</v>
      </c>
      <c r="BL10" s="97">
        <f t="shared" ref="BL10:BL33" si="10">(BK10/AX10)*100</f>
        <v>4</v>
      </c>
      <c r="BM10" s="39">
        <v>0</v>
      </c>
      <c r="BN10" s="39">
        <v>0</v>
      </c>
      <c r="BO10" s="40">
        <v>0</v>
      </c>
      <c r="BP10" s="35"/>
      <c r="BQ10" s="35"/>
      <c r="BR10" s="35"/>
      <c r="BS10" s="36"/>
      <c r="BT10" s="36"/>
      <c r="BU10" s="40">
        <v>2</v>
      </c>
    </row>
    <row r="11" spans="1:73" s="41" customFormat="1" x14ac:dyDescent="0.55000000000000004">
      <c r="A11" s="36">
        <v>4</v>
      </c>
      <c r="B11" s="33" t="s">
        <v>139</v>
      </c>
      <c r="C11" s="34" t="s">
        <v>140</v>
      </c>
      <c r="D11" s="35" t="s">
        <v>137</v>
      </c>
      <c r="E11" s="35" t="s">
        <v>141</v>
      </c>
      <c r="F11" s="35" t="s">
        <v>130</v>
      </c>
      <c r="G11" s="35" t="s">
        <v>78</v>
      </c>
      <c r="H11" s="35" t="s">
        <v>169</v>
      </c>
      <c r="I11" s="36">
        <v>15</v>
      </c>
      <c r="J11" s="36" t="s">
        <v>88</v>
      </c>
      <c r="K11" s="36" t="s">
        <v>80</v>
      </c>
      <c r="L11" s="42">
        <v>0</v>
      </c>
      <c r="M11" s="43">
        <v>0</v>
      </c>
      <c r="N11" s="42">
        <v>0</v>
      </c>
      <c r="O11" s="43">
        <v>0</v>
      </c>
      <c r="P11" s="42">
        <v>0</v>
      </c>
      <c r="Q11" s="43">
        <v>0</v>
      </c>
      <c r="R11" s="42">
        <v>0</v>
      </c>
      <c r="S11" s="44">
        <v>0</v>
      </c>
      <c r="T11" s="42">
        <v>0</v>
      </c>
      <c r="U11" s="44">
        <v>0</v>
      </c>
      <c r="V11" s="42">
        <v>0</v>
      </c>
      <c r="W11" s="44">
        <v>0</v>
      </c>
      <c r="X11" s="42">
        <v>0</v>
      </c>
      <c r="Y11" s="44">
        <v>0</v>
      </c>
      <c r="Z11" s="42">
        <v>0</v>
      </c>
      <c r="AA11" s="44">
        <v>0</v>
      </c>
      <c r="AB11" s="42">
        <v>0</v>
      </c>
      <c r="AC11" s="44">
        <v>0</v>
      </c>
      <c r="AD11" s="89">
        <v>71</v>
      </c>
      <c r="AE11" s="90">
        <v>2</v>
      </c>
      <c r="AF11" s="89">
        <v>60</v>
      </c>
      <c r="AG11" s="90">
        <v>2</v>
      </c>
      <c r="AH11" s="89">
        <v>77</v>
      </c>
      <c r="AI11" s="90">
        <v>2</v>
      </c>
      <c r="AJ11" s="89">
        <v>46</v>
      </c>
      <c r="AK11" s="90">
        <v>2</v>
      </c>
      <c r="AL11" s="89">
        <v>47</v>
      </c>
      <c r="AM11" s="90">
        <v>2</v>
      </c>
      <c r="AN11" s="89">
        <v>53</v>
      </c>
      <c r="AO11" s="90">
        <v>2</v>
      </c>
      <c r="AP11" s="45">
        <f t="shared" si="0"/>
        <v>354</v>
      </c>
      <c r="AQ11" s="45">
        <f t="shared" si="1"/>
        <v>12</v>
      </c>
      <c r="AR11" s="36">
        <v>1</v>
      </c>
      <c r="AS11" s="36">
        <v>0</v>
      </c>
      <c r="AT11" s="36">
        <v>20</v>
      </c>
      <c r="AU11" s="46">
        <f t="shared" si="4"/>
        <v>21</v>
      </c>
      <c r="AV11" s="47">
        <v>1</v>
      </c>
      <c r="AW11" s="47">
        <v>1</v>
      </c>
      <c r="AX11" s="10">
        <v>20</v>
      </c>
      <c r="AY11" s="46">
        <f t="shared" si="5"/>
        <v>22</v>
      </c>
      <c r="AZ11" s="48">
        <v>0</v>
      </c>
      <c r="BA11" s="48">
        <v>-1</v>
      </c>
      <c r="BB11" s="48">
        <v>0</v>
      </c>
      <c r="BC11" s="46">
        <f t="shared" si="6"/>
        <v>-1</v>
      </c>
      <c r="BD11" s="49">
        <f t="shared" si="2"/>
        <v>-4.5454545454545459</v>
      </c>
      <c r="BE11" s="37">
        <v>0</v>
      </c>
      <c r="BF11" s="37">
        <v>0</v>
      </c>
      <c r="BG11" s="37">
        <v>1</v>
      </c>
      <c r="BH11" s="38">
        <f t="shared" si="3"/>
        <v>1</v>
      </c>
      <c r="BI11" s="40">
        <f t="shared" si="7"/>
        <v>19</v>
      </c>
      <c r="BJ11" s="40">
        <f t="shared" si="8"/>
        <v>-1</v>
      </c>
      <c r="BK11" s="39">
        <f t="shared" si="9"/>
        <v>-1</v>
      </c>
      <c r="BL11" s="97">
        <f t="shared" si="10"/>
        <v>-5</v>
      </c>
      <c r="BM11" s="39">
        <v>0</v>
      </c>
      <c r="BN11" s="39">
        <v>0</v>
      </c>
      <c r="BO11" s="36">
        <v>1</v>
      </c>
      <c r="BP11" s="36"/>
      <c r="BQ11" s="36"/>
      <c r="BR11" s="36"/>
      <c r="BS11" s="36">
        <v>1</v>
      </c>
      <c r="BT11" s="36"/>
      <c r="BU11" s="40">
        <v>4</v>
      </c>
    </row>
    <row r="12" spans="1:73" s="41" customFormat="1" x14ac:dyDescent="0.55000000000000004">
      <c r="A12" s="36">
        <v>5</v>
      </c>
      <c r="B12" s="33" t="s">
        <v>142</v>
      </c>
      <c r="C12" s="34" t="s">
        <v>143</v>
      </c>
      <c r="D12" s="35" t="s">
        <v>144</v>
      </c>
      <c r="E12" s="35" t="s">
        <v>145</v>
      </c>
      <c r="F12" s="35" t="s">
        <v>130</v>
      </c>
      <c r="G12" s="35" t="s">
        <v>78</v>
      </c>
      <c r="H12" s="35" t="s">
        <v>169</v>
      </c>
      <c r="I12" s="36">
        <v>19</v>
      </c>
      <c r="J12" s="36" t="s">
        <v>79</v>
      </c>
      <c r="K12" s="36" t="s">
        <v>80</v>
      </c>
      <c r="L12" s="42">
        <v>0</v>
      </c>
      <c r="M12" s="43">
        <v>0</v>
      </c>
      <c r="N12" s="42">
        <v>0</v>
      </c>
      <c r="O12" s="43">
        <v>0</v>
      </c>
      <c r="P12" s="42">
        <v>0</v>
      </c>
      <c r="Q12" s="43">
        <v>0</v>
      </c>
      <c r="R12" s="42">
        <v>0</v>
      </c>
      <c r="S12" s="44">
        <v>0</v>
      </c>
      <c r="T12" s="42">
        <v>0</v>
      </c>
      <c r="U12" s="44">
        <v>0</v>
      </c>
      <c r="V12" s="42">
        <v>0</v>
      </c>
      <c r="W12" s="44">
        <v>0</v>
      </c>
      <c r="X12" s="42">
        <v>0</v>
      </c>
      <c r="Y12" s="44">
        <v>0</v>
      </c>
      <c r="Z12" s="42">
        <v>0</v>
      </c>
      <c r="AA12" s="44">
        <v>0</v>
      </c>
      <c r="AB12" s="42">
        <v>0</v>
      </c>
      <c r="AC12" s="44">
        <v>0</v>
      </c>
      <c r="AD12" s="89">
        <v>51</v>
      </c>
      <c r="AE12" s="90">
        <v>2</v>
      </c>
      <c r="AF12" s="89">
        <v>33</v>
      </c>
      <c r="AG12" s="90">
        <v>1</v>
      </c>
      <c r="AH12" s="89">
        <v>36</v>
      </c>
      <c r="AI12" s="90">
        <v>1</v>
      </c>
      <c r="AJ12" s="89">
        <v>14</v>
      </c>
      <c r="AK12" s="90">
        <v>1</v>
      </c>
      <c r="AL12" s="89">
        <v>9</v>
      </c>
      <c r="AM12" s="90">
        <v>1</v>
      </c>
      <c r="AN12" s="89">
        <v>11</v>
      </c>
      <c r="AO12" s="90">
        <v>1</v>
      </c>
      <c r="AP12" s="45">
        <f t="shared" si="0"/>
        <v>154</v>
      </c>
      <c r="AQ12" s="45">
        <f t="shared" si="1"/>
        <v>7</v>
      </c>
      <c r="AR12" s="36">
        <v>1</v>
      </c>
      <c r="AS12" s="36">
        <v>0</v>
      </c>
      <c r="AT12" s="36">
        <v>12</v>
      </c>
      <c r="AU12" s="46">
        <f t="shared" si="4"/>
        <v>13</v>
      </c>
      <c r="AV12" s="47">
        <v>1</v>
      </c>
      <c r="AW12" s="47">
        <v>1</v>
      </c>
      <c r="AX12" s="10">
        <v>11</v>
      </c>
      <c r="AY12" s="46">
        <f t="shared" si="5"/>
        <v>13</v>
      </c>
      <c r="AZ12" s="48">
        <v>0</v>
      </c>
      <c r="BA12" s="48">
        <v>-1</v>
      </c>
      <c r="BB12" s="48">
        <v>1</v>
      </c>
      <c r="BC12" s="46">
        <f t="shared" si="6"/>
        <v>0</v>
      </c>
      <c r="BD12" s="49">
        <f t="shared" si="2"/>
        <v>0</v>
      </c>
      <c r="BE12" s="37">
        <v>0</v>
      </c>
      <c r="BF12" s="37">
        <v>0</v>
      </c>
      <c r="BG12" s="37">
        <v>1</v>
      </c>
      <c r="BH12" s="38">
        <f t="shared" si="3"/>
        <v>1</v>
      </c>
      <c r="BI12" s="40">
        <f t="shared" si="7"/>
        <v>11</v>
      </c>
      <c r="BJ12" s="40">
        <f t="shared" si="8"/>
        <v>-1</v>
      </c>
      <c r="BK12" s="39">
        <f t="shared" si="9"/>
        <v>0</v>
      </c>
      <c r="BL12" s="97">
        <f t="shared" si="10"/>
        <v>0</v>
      </c>
      <c r="BM12" s="39">
        <v>0</v>
      </c>
      <c r="BN12" s="39">
        <v>0</v>
      </c>
      <c r="BO12" s="40">
        <v>2</v>
      </c>
      <c r="BP12" s="35"/>
      <c r="BQ12" s="35"/>
      <c r="BR12" s="35"/>
      <c r="BS12" s="36">
        <v>2</v>
      </c>
      <c r="BT12" s="36"/>
      <c r="BU12" s="40">
        <v>3</v>
      </c>
    </row>
    <row r="13" spans="1:73" s="41" customFormat="1" x14ac:dyDescent="0.55000000000000004">
      <c r="A13" s="36">
        <v>6</v>
      </c>
      <c r="B13" s="33" t="s">
        <v>146</v>
      </c>
      <c r="C13" s="34" t="s">
        <v>147</v>
      </c>
      <c r="D13" s="35" t="s">
        <v>148</v>
      </c>
      <c r="E13" s="35" t="s">
        <v>148</v>
      </c>
      <c r="F13" s="35" t="s">
        <v>130</v>
      </c>
      <c r="G13" s="35" t="s">
        <v>78</v>
      </c>
      <c r="H13" s="35" t="s">
        <v>170</v>
      </c>
      <c r="I13" s="36">
        <v>16</v>
      </c>
      <c r="J13" s="36" t="s">
        <v>88</v>
      </c>
      <c r="K13" s="36" t="s">
        <v>80</v>
      </c>
      <c r="L13" s="42">
        <v>0</v>
      </c>
      <c r="M13" s="43">
        <v>0</v>
      </c>
      <c r="N13" s="42">
        <v>0</v>
      </c>
      <c r="O13" s="43">
        <v>0</v>
      </c>
      <c r="P13" s="42">
        <v>0</v>
      </c>
      <c r="Q13" s="43">
        <v>0</v>
      </c>
      <c r="R13" s="42">
        <v>0</v>
      </c>
      <c r="S13" s="44">
        <v>0</v>
      </c>
      <c r="T13" s="42">
        <v>0</v>
      </c>
      <c r="U13" s="44">
        <v>0</v>
      </c>
      <c r="V13" s="42">
        <v>0</v>
      </c>
      <c r="W13" s="44">
        <v>0</v>
      </c>
      <c r="X13" s="42">
        <v>0</v>
      </c>
      <c r="Y13" s="44">
        <v>0</v>
      </c>
      <c r="Z13" s="42">
        <v>0</v>
      </c>
      <c r="AA13" s="44">
        <v>0</v>
      </c>
      <c r="AB13" s="42">
        <v>0</v>
      </c>
      <c r="AC13" s="44">
        <v>0</v>
      </c>
      <c r="AD13" s="89">
        <v>256</v>
      </c>
      <c r="AE13" s="90">
        <v>8</v>
      </c>
      <c r="AF13" s="89">
        <v>259</v>
      </c>
      <c r="AG13" s="90">
        <v>8</v>
      </c>
      <c r="AH13" s="89">
        <v>267</v>
      </c>
      <c r="AI13" s="90">
        <v>8</v>
      </c>
      <c r="AJ13" s="89">
        <v>196</v>
      </c>
      <c r="AK13" s="90">
        <v>6</v>
      </c>
      <c r="AL13" s="89">
        <v>190</v>
      </c>
      <c r="AM13" s="90">
        <v>6</v>
      </c>
      <c r="AN13" s="89">
        <v>162</v>
      </c>
      <c r="AO13" s="90">
        <v>5</v>
      </c>
      <c r="AP13" s="45">
        <f t="shared" si="0"/>
        <v>1330</v>
      </c>
      <c r="AQ13" s="45">
        <f t="shared" si="1"/>
        <v>41</v>
      </c>
      <c r="AR13" s="36">
        <v>1</v>
      </c>
      <c r="AS13" s="36">
        <v>3</v>
      </c>
      <c r="AT13" s="36">
        <v>68</v>
      </c>
      <c r="AU13" s="46">
        <f t="shared" si="4"/>
        <v>72</v>
      </c>
      <c r="AV13" s="47">
        <v>1</v>
      </c>
      <c r="AW13" s="47">
        <v>3</v>
      </c>
      <c r="AX13" s="10">
        <v>66</v>
      </c>
      <c r="AY13" s="46">
        <f t="shared" si="5"/>
        <v>70</v>
      </c>
      <c r="AZ13" s="48">
        <v>0</v>
      </c>
      <c r="BA13" s="48">
        <v>0</v>
      </c>
      <c r="BB13" s="48">
        <v>2</v>
      </c>
      <c r="BC13" s="46">
        <f t="shared" si="6"/>
        <v>2</v>
      </c>
      <c r="BD13" s="49">
        <f t="shared" si="2"/>
        <v>2.8571428571428572</v>
      </c>
      <c r="BE13" s="37">
        <v>1</v>
      </c>
      <c r="BF13" s="37">
        <v>0</v>
      </c>
      <c r="BG13" s="37">
        <v>1</v>
      </c>
      <c r="BH13" s="38">
        <f t="shared" ref="BH13:BH19" si="11">SUM(BE13:BG13)</f>
        <v>2</v>
      </c>
      <c r="BI13" s="40">
        <f t="shared" si="7"/>
        <v>67</v>
      </c>
      <c r="BJ13" s="40">
        <f t="shared" si="8"/>
        <v>0</v>
      </c>
      <c r="BK13" s="39">
        <f t="shared" si="9"/>
        <v>1</v>
      </c>
      <c r="BL13" s="97">
        <f t="shared" si="10"/>
        <v>1.5151515151515151</v>
      </c>
      <c r="BM13" s="39">
        <v>0</v>
      </c>
      <c r="BN13" s="39">
        <v>0</v>
      </c>
      <c r="BO13" s="40">
        <v>2</v>
      </c>
      <c r="BP13" s="35"/>
      <c r="BQ13" s="35"/>
      <c r="BR13" s="35"/>
      <c r="BS13" s="36">
        <v>2</v>
      </c>
      <c r="BT13" s="36"/>
      <c r="BU13" s="40">
        <v>3</v>
      </c>
    </row>
    <row r="14" spans="1:73" s="41" customFormat="1" x14ac:dyDescent="0.55000000000000004">
      <c r="A14" s="36">
        <v>7</v>
      </c>
      <c r="B14" s="33" t="s">
        <v>149</v>
      </c>
      <c r="C14" s="34" t="s">
        <v>150</v>
      </c>
      <c r="D14" s="35" t="s">
        <v>151</v>
      </c>
      <c r="E14" s="35" t="s">
        <v>113</v>
      </c>
      <c r="F14" s="35" t="s">
        <v>130</v>
      </c>
      <c r="G14" s="35" t="s">
        <v>78</v>
      </c>
      <c r="H14" s="35" t="s">
        <v>171</v>
      </c>
      <c r="I14" s="36">
        <v>0.2</v>
      </c>
      <c r="J14" s="36" t="s">
        <v>138</v>
      </c>
      <c r="K14" s="36" t="s">
        <v>80</v>
      </c>
      <c r="L14" s="42">
        <v>0</v>
      </c>
      <c r="M14" s="43">
        <v>0</v>
      </c>
      <c r="N14" s="42">
        <v>0</v>
      </c>
      <c r="O14" s="43">
        <v>0</v>
      </c>
      <c r="P14" s="42">
        <v>0</v>
      </c>
      <c r="Q14" s="43">
        <v>0</v>
      </c>
      <c r="R14" s="42">
        <v>0</v>
      </c>
      <c r="S14" s="44">
        <v>0</v>
      </c>
      <c r="T14" s="42">
        <v>0</v>
      </c>
      <c r="U14" s="44">
        <v>0</v>
      </c>
      <c r="V14" s="42">
        <v>0</v>
      </c>
      <c r="W14" s="44">
        <v>0</v>
      </c>
      <c r="X14" s="42">
        <v>0</v>
      </c>
      <c r="Y14" s="44">
        <v>0</v>
      </c>
      <c r="Z14" s="42">
        <v>0</v>
      </c>
      <c r="AA14" s="44">
        <v>0</v>
      </c>
      <c r="AB14" s="42">
        <v>0</v>
      </c>
      <c r="AC14" s="44">
        <v>0</v>
      </c>
      <c r="AD14" s="89">
        <v>498</v>
      </c>
      <c r="AE14" s="90">
        <v>14</v>
      </c>
      <c r="AF14" s="89">
        <v>494</v>
      </c>
      <c r="AG14" s="90">
        <v>14</v>
      </c>
      <c r="AH14" s="89">
        <v>492</v>
      </c>
      <c r="AI14" s="90">
        <v>14</v>
      </c>
      <c r="AJ14" s="89">
        <v>462</v>
      </c>
      <c r="AK14" s="90">
        <v>13</v>
      </c>
      <c r="AL14" s="89">
        <v>448</v>
      </c>
      <c r="AM14" s="90">
        <v>13</v>
      </c>
      <c r="AN14" s="89">
        <v>442</v>
      </c>
      <c r="AO14" s="90">
        <v>13</v>
      </c>
      <c r="AP14" s="45">
        <f t="shared" si="0"/>
        <v>2836</v>
      </c>
      <c r="AQ14" s="45">
        <f t="shared" si="1"/>
        <v>81</v>
      </c>
      <c r="AR14" s="36">
        <v>1</v>
      </c>
      <c r="AS14" s="36">
        <v>4</v>
      </c>
      <c r="AT14" s="36">
        <v>144</v>
      </c>
      <c r="AU14" s="46">
        <f t="shared" si="4"/>
        <v>149</v>
      </c>
      <c r="AV14" s="47">
        <v>1</v>
      </c>
      <c r="AW14" s="47">
        <v>4</v>
      </c>
      <c r="AX14" s="10">
        <v>131</v>
      </c>
      <c r="AY14" s="46">
        <f t="shared" si="5"/>
        <v>136</v>
      </c>
      <c r="AZ14" s="48">
        <v>0</v>
      </c>
      <c r="BA14" s="48">
        <v>0</v>
      </c>
      <c r="BB14" s="48">
        <v>13</v>
      </c>
      <c r="BC14" s="46">
        <f t="shared" si="6"/>
        <v>13</v>
      </c>
      <c r="BD14" s="49">
        <f t="shared" si="2"/>
        <v>9.5588235294117645</v>
      </c>
      <c r="BE14" s="37">
        <v>1</v>
      </c>
      <c r="BF14" s="37">
        <v>0</v>
      </c>
      <c r="BG14" s="37">
        <v>4</v>
      </c>
      <c r="BH14" s="38">
        <f t="shared" si="11"/>
        <v>5</v>
      </c>
      <c r="BI14" s="40">
        <f t="shared" si="7"/>
        <v>140</v>
      </c>
      <c r="BJ14" s="40">
        <f t="shared" si="8"/>
        <v>0</v>
      </c>
      <c r="BK14" s="39">
        <f t="shared" si="9"/>
        <v>9</v>
      </c>
      <c r="BL14" s="97">
        <f t="shared" si="10"/>
        <v>6.8702290076335881</v>
      </c>
      <c r="BM14" s="39">
        <v>0</v>
      </c>
      <c r="BN14" s="39">
        <v>0</v>
      </c>
      <c r="BO14" s="40">
        <v>1</v>
      </c>
      <c r="BP14" s="35"/>
      <c r="BQ14" s="35"/>
      <c r="BR14" s="35"/>
      <c r="BS14" s="36">
        <v>1</v>
      </c>
      <c r="BT14" s="36"/>
      <c r="BU14" s="40">
        <v>1</v>
      </c>
    </row>
    <row r="15" spans="1:73" s="41" customFormat="1" x14ac:dyDescent="0.55000000000000004">
      <c r="A15" s="36">
        <v>8</v>
      </c>
      <c r="B15" s="33" t="s">
        <v>152</v>
      </c>
      <c r="C15" s="34" t="s">
        <v>153</v>
      </c>
      <c r="D15" s="35" t="s">
        <v>154</v>
      </c>
      <c r="E15" s="35" t="s">
        <v>137</v>
      </c>
      <c r="F15" s="35" t="s">
        <v>130</v>
      </c>
      <c r="G15" s="35" t="s">
        <v>78</v>
      </c>
      <c r="H15" s="35" t="s">
        <v>169</v>
      </c>
      <c r="I15" s="36">
        <v>17</v>
      </c>
      <c r="J15" s="36" t="s">
        <v>138</v>
      </c>
      <c r="K15" s="36" t="s">
        <v>80</v>
      </c>
      <c r="L15" s="42">
        <v>0</v>
      </c>
      <c r="M15" s="43">
        <v>0</v>
      </c>
      <c r="N15" s="42">
        <v>0</v>
      </c>
      <c r="O15" s="43">
        <v>0</v>
      </c>
      <c r="P15" s="42">
        <v>0</v>
      </c>
      <c r="Q15" s="43">
        <v>0</v>
      </c>
      <c r="R15" s="42">
        <v>0</v>
      </c>
      <c r="S15" s="44">
        <v>0</v>
      </c>
      <c r="T15" s="42">
        <v>0</v>
      </c>
      <c r="U15" s="44">
        <v>0</v>
      </c>
      <c r="V15" s="42">
        <v>0</v>
      </c>
      <c r="W15" s="44">
        <v>0</v>
      </c>
      <c r="X15" s="42">
        <v>0</v>
      </c>
      <c r="Y15" s="44">
        <v>0</v>
      </c>
      <c r="Z15" s="42">
        <v>0</v>
      </c>
      <c r="AA15" s="44">
        <v>0</v>
      </c>
      <c r="AB15" s="42">
        <v>0</v>
      </c>
      <c r="AC15" s="44">
        <v>0</v>
      </c>
      <c r="AD15" s="89">
        <v>31</v>
      </c>
      <c r="AE15" s="90">
        <v>1</v>
      </c>
      <c r="AF15" s="89">
        <v>48</v>
      </c>
      <c r="AG15" s="90">
        <v>2</v>
      </c>
      <c r="AH15" s="89">
        <v>61</v>
      </c>
      <c r="AI15" s="90">
        <v>2</v>
      </c>
      <c r="AJ15" s="89">
        <v>22</v>
      </c>
      <c r="AK15" s="90">
        <v>1</v>
      </c>
      <c r="AL15" s="89">
        <v>25</v>
      </c>
      <c r="AM15" s="90">
        <v>1</v>
      </c>
      <c r="AN15" s="89">
        <v>34</v>
      </c>
      <c r="AO15" s="90">
        <v>1</v>
      </c>
      <c r="AP15" s="45">
        <f t="shared" si="0"/>
        <v>221</v>
      </c>
      <c r="AQ15" s="45">
        <f t="shared" si="1"/>
        <v>8</v>
      </c>
      <c r="AR15" s="36">
        <v>1</v>
      </c>
      <c r="AS15" s="36">
        <v>0</v>
      </c>
      <c r="AT15" s="36">
        <v>14</v>
      </c>
      <c r="AU15" s="46">
        <f t="shared" si="4"/>
        <v>15</v>
      </c>
      <c r="AV15" s="47">
        <v>1</v>
      </c>
      <c r="AW15" s="47">
        <v>1</v>
      </c>
      <c r="AX15" s="10">
        <v>13</v>
      </c>
      <c r="AY15" s="46">
        <f t="shared" si="5"/>
        <v>15</v>
      </c>
      <c r="AZ15" s="48">
        <v>0</v>
      </c>
      <c r="BA15" s="48">
        <v>-1</v>
      </c>
      <c r="BB15" s="48">
        <v>1</v>
      </c>
      <c r="BC15" s="46">
        <f t="shared" si="6"/>
        <v>0</v>
      </c>
      <c r="BD15" s="49">
        <f t="shared" si="2"/>
        <v>0</v>
      </c>
      <c r="BE15" s="37">
        <v>1</v>
      </c>
      <c r="BF15" s="37">
        <v>0</v>
      </c>
      <c r="BG15" s="37">
        <v>0</v>
      </c>
      <c r="BH15" s="38">
        <f t="shared" si="11"/>
        <v>1</v>
      </c>
      <c r="BI15" s="40">
        <f t="shared" si="7"/>
        <v>14</v>
      </c>
      <c r="BJ15" s="40">
        <f t="shared" si="8"/>
        <v>-1</v>
      </c>
      <c r="BK15" s="39">
        <f t="shared" si="9"/>
        <v>1</v>
      </c>
      <c r="BL15" s="97">
        <f t="shared" si="10"/>
        <v>7.6923076923076925</v>
      </c>
      <c r="BM15" s="39">
        <v>0</v>
      </c>
      <c r="BN15" s="39">
        <v>0</v>
      </c>
      <c r="BO15" s="40">
        <v>0</v>
      </c>
      <c r="BP15" s="35"/>
      <c r="BQ15" s="35"/>
      <c r="BR15" s="35"/>
      <c r="BS15" s="36"/>
      <c r="BT15" s="36"/>
      <c r="BU15" s="40">
        <v>2</v>
      </c>
    </row>
    <row r="16" spans="1:73" s="41" customFormat="1" x14ac:dyDescent="0.55000000000000004">
      <c r="A16" s="36">
        <v>9</v>
      </c>
      <c r="B16" s="33" t="s">
        <v>155</v>
      </c>
      <c r="C16" s="34" t="s">
        <v>156</v>
      </c>
      <c r="D16" s="35" t="s">
        <v>145</v>
      </c>
      <c r="E16" s="35" t="s">
        <v>145</v>
      </c>
      <c r="F16" s="35" t="s">
        <v>130</v>
      </c>
      <c r="G16" s="35" t="s">
        <v>78</v>
      </c>
      <c r="H16" s="35" t="s">
        <v>168</v>
      </c>
      <c r="I16" s="36">
        <v>20</v>
      </c>
      <c r="J16" s="36" t="s">
        <v>88</v>
      </c>
      <c r="K16" s="36" t="s">
        <v>80</v>
      </c>
      <c r="L16" s="42">
        <v>0</v>
      </c>
      <c r="M16" s="43">
        <v>0</v>
      </c>
      <c r="N16" s="42">
        <v>0</v>
      </c>
      <c r="O16" s="43">
        <v>0</v>
      </c>
      <c r="P16" s="42">
        <v>0</v>
      </c>
      <c r="Q16" s="43">
        <v>0</v>
      </c>
      <c r="R16" s="42">
        <v>0</v>
      </c>
      <c r="S16" s="44">
        <v>0</v>
      </c>
      <c r="T16" s="42">
        <v>0</v>
      </c>
      <c r="U16" s="44">
        <v>0</v>
      </c>
      <c r="V16" s="42">
        <v>0</v>
      </c>
      <c r="W16" s="44">
        <v>0</v>
      </c>
      <c r="X16" s="42">
        <v>0</v>
      </c>
      <c r="Y16" s="44">
        <v>0</v>
      </c>
      <c r="Z16" s="42">
        <v>0</v>
      </c>
      <c r="AA16" s="44">
        <v>0</v>
      </c>
      <c r="AB16" s="42">
        <v>0</v>
      </c>
      <c r="AC16" s="44">
        <v>0</v>
      </c>
      <c r="AD16" s="89">
        <v>8</v>
      </c>
      <c r="AE16" s="90">
        <v>1</v>
      </c>
      <c r="AF16" s="89">
        <v>12</v>
      </c>
      <c r="AG16" s="90">
        <v>1</v>
      </c>
      <c r="AH16" s="89">
        <v>8</v>
      </c>
      <c r="AI16" s="90">
        <v>1</v>
      </c>
      <c r="AJ16" s="89">
        <v>4</v>
      </c>
      <c r="AK16" s="90">
        <v>1</v>
      </c>
      <c r="AL16" s="89">
        <v>6</v>
      </c>
      <c r="AM16" s="90">
        <v>1</v>
      </c>
      <c r="AN16" s="89">
        <v>17</v>
      </c>
      <c r="AO16" s="90">
        <v>1</v>
      </c>
      <c r="AP16" s="45">
        <f t="shared" si="0"/>
        <v>55</v>
      </c>
      <c r="AQ16" s="45">
        <f t="shared" si="1"/>
        <v>6</v>
      </c>
      <c r="AR16" s="36">
        <v>1</v>
      </c>
      <c r="AS16" s="36">
        <v>0</v>
      </c>
      <c r="AT16" s="36">
        <v>12</v>
      </c>
      <c r="AU16" s="46">
        <f t="shared" si="4"/>
        <v>13</v>
      </c>
      <c r="AV16" s="47">
        <v>1</v>
      </c>
      <c r="AW16" s="47">
        <v>0</v>
      </c>
      <c r="AX16" s="10">
        <v>10</v>
      </c>
      <c r="AY16" s="46">
        <f t="shared" si="5"/>
        <v>11</v>
      </c>
      <c r="AZ16" s="48">
        <v>0</v>
      </c>
      <c r="BA16" s="48">
        <v>0</v>
      </c>
      <c r="BB16" s="48">
        <v>2</v>
      </c>
      <c r="BC16" s="46">
        <f t="shared" si="6"/>
        <v>2</v>
      </c>
      <c r="BD16" s="49">
        <f t="shared" si="2"/>
        <v>18.181818181818183</v>
      </c>
      <c r="BE16" s="37">
        <v>0</v>
      </c>
      <c r="BF16" s="37">
        <v>0</v>
      </c>
      <c r="BG16" s="37">
        <v>0</v>
      </c>
      <c r="BH16" s="38">
        <f t="shared" si="11"/>
        <v>0</v>
      </c>
      <c r="BI16" s="40">
        <f t="shared" si="7"/>
        <v>12</v>
      </c>
      <c r="BJ16" s="40">
        <f t="shared" si="8"/>
        <v>0</v>
      </c>
      <c r="BK16" s="39">
        <f t="shared" si="9"/>
        <v>2</v>
      </c>
      <c r="BL16" s="97">
        <f t="shared" si="10"/>
        <v>20</v>
      </c>
      <c r="BM16" s="39">
        <v>0</v>
      </c>
      <c r="BN16" s="39">
        <v>0</v>
      </c>
      <c r="BO16" s="40">
        <v>1</v>
      </c>
      <c r="BP16" s="35"/>
      <c r="BQ16" s="35"/>
      <c r="BR16" s="35"/>
      <c r="BS16" s="36">
        <v>1</v>
      </c>
      <c r="BT16" s="36">
        <v>1</v>
      </c>
      <c r="BU16" s="40">
        <v>0</v>
      </c>
    </row>
    <row r="17" spans="1:73" s="41" customFormat="1" x14ac:dyDescent="0.55000000000000004">
      <c r="A17" s="36">
        <v>10</v>
      </c>
      <c r="B17" s="33" t="s">
        <v>157</v>
      </c>
      <c r="C17" s="34" t="s">
        <v>158</v>
      </c>
      <c r="D17" s="35" t="s">
        <v>159</v>
      </c>
      <c r="E17" s="35" t="s">
        <v>148</v>
      </c>
      <c r="F17" s="35" t="s">
        <v>130</v>
      </c>
      <c r="G17" s="35" t="s">
        <v>78</v>
      </c>
      <c r="H17" s="35" t="s">
        <v>168</v>
      </c>
      <c r="I17" s="36">
        <v>20</v>
      </c>
      <c r="J17" s="36" t="s">
        <v>88</v>
      </c>
      <c r="K17" s="36" t="s">
        <v>80</v>
      </c>
      <c r="L17" s="42">
        <v>0</v>
      </c>
      <c r="M17" s="43">
        <v>0</v>
      </c>
      <c r="N17" s="42">
        <v>0</v>
      </c>
      <c r="O17" s="43">
        <v>0</v>
      </c>
      <c r="P17" s="42">
        <v>0</v>
      </c>
      <c r="Q17" s="43">
        <v>0</v>
      </c>
      <c r="R17" s="42">
        <v>0</v>
      </c>
      <c r="S17" s="44">
        <v>0</v>
      </c>
      <c r="T17" s="42">
        <v>0</v>
      </c>
      <c r="U17" s="44">
        <v>0</v>
      </c>
      <c r="V17" s="42">
        <v>0</v>
      </c>
      <c r="W17" s="44">
        <v>0</v>
      </c>
      <c r="X17" s="42">
        <v>0</v>
      </c>
      <c r="Y17" s="44">
        <v>0</v>
      </c>
      <c r="Z17" s="42">
        <v>0</v>
      </c>
      <c r="AA17" s="44">
        <v>0</v>
      </c>
      <c r="AB17" s="42">
        <v>0</v>
      </c>
      <c r="AC17" s="44">
        <v>0</v>
      </c>
      <c r="AD17" s="89">
        <v>19</v>
      </c>
      <c r="AE17" s="90">
        <v>1</v>
      </c>
      <c r="AF17" s="89">
        <v>23</v>
      </c>
      <c r="AG17" s="90">
        <v>1</v>
      </c>
      <c r="AH17" s="89">
        <v>25</v>
      </c>
      <c r="AI17" s="90">
        <v>1</v>
      </c>
      <c r="AJ17" s="89">
        <v>14</v>
      </c>
      <c r="AK17" s="90">
        <v>1</v>
      </c>
      <c r="AL17" s="89">
        <v>18</v>
      </c>
      <c r="AM17" s="90">
        <v>1</v>
      </c>
      <c r="AN17" s="89">
        <v>14</v>
      </c>
      <c r="AO17" s="90">
        <v>1</v>
      </c>
      <c r="AP17" s="45">
        <f t="shared" si="0"/>
        <v>113</v>
      </c>
      <c r="AQ17" s="45">
        <f t="shared" si="1"/>
        <v>6</v>
      </c>
      <c r="AR17" s="36">
        <v>1</v>
      </c>
      <c r="AS17" s="36">
        <v>0</v>
      </c>
      <c r="AT17" s="36">
        <v>12</v>
      </c>
      <c r="AU17" s="46">
        <f t="shared" si="4"/>
        <v>13</v>
      </c>
      <c r="AV17" s="47">
        <v>1</v>
      </c>
      <c r="AW17" s="47">
        <v>0</v>
      </c>
      <c r="AX17" s="10">
        <v>10</v>
      </c>
      <c r="AY17" s="46">
        <f t="shared" si="5"/>
        <v>11</v>
      </c>
      <c r="AZ17" s="48">
        <v>0</v>
      </c>
      <c r="BA17" s="48">
        <v>0</v>
      </c>
      <c r="BB17" s="48">
        <v>2</v>
      </c>
      <c r="BC17" s="46">
        <f t="shared" si="6"/>
        <v>2</v>
      </c>
      <c r="BD17" s="49">
        <f t="shared" si="2"/>
        <v>18.181818181818183</v>
      </c>
      <c r="BE17" s="37">
        <v>0</v>
      </c>
      <c r="BF17" s="37">
        <v>0</v>
      </c>
      <c r="BG17" s="37">
        <v>0</v>
      </c>
      <c r="BH17" s="38">
        <f t="shared" si="11"/>
        <v>0</v>
      </c>
      <c r="BI17" s="40">
        <f t="shared" si="7"/>
        <v>12</v>
      </c>
      <c r="BJ17" s="40">
        <f t="shared" si="8"/>
        <v>0</v>
      </c>
      <c r="BK17" s="39">
        <f t="shared" si="9"/>
        <v>2</v>
      </c>
      <c r="BL17" s="97">
        <f t="shared" si="10"/>
        <v>20</v>
      </c>
      <c r="BM17" s="39">
        <v>0</v>
      </c>
      <c r="BN17" s="39">
        <v>0</v>
      </c>
      <c r="BO17" s="40">
        <v>0</v>
      </c>
      <c r="BP17" s="35"/>
      <c r="BQ17" s="35"/>
      <c r="BR17" s="35"/>
      <c r="BS17" s="36"/>
      <c r="BT17" s="36"/>
      <c r="BU17" s="40">
        <v>1</v>
      </c>
    </row>
    <row r="18" spans="1:73" s="41" customFormat="1" x14ac:dyDescent="0.55000000000000004">
      <c r="A18" s="36">
        <v>11</v>
      </c>
      <c r="B18" s="33">
        <v>17012011</v>
      </c>
      <c r="C18" s="34" t="s">
        <v>160</v>
      </c>
      <c r="D18" s="35" t="s">
        <v>161</v>
      </c>
      <c r="E18" s="35" t="s">
        <v>162</v>
      </c>
      <c r="F18" s="35" t="s">
        <v>130</v>
      </c>
      <c r="G18" s="35" t="s">
        <v>78</v>
      </c>
      <c r="H18" s="35" t="s">
        <v>169</v>
      </c>
      <c r="I18" s="36">
        <v>10</v>
      </c>
      <c r="J18" s="36" t="s">
        <v>88</v>
      </c>
      <c r="K18" s="36" t="s">
        <v>80</v>
      </c>
      <c r="L18" s="42">
        <v>0</v>
      </c>
      <c r="M18" s="43">
        <v>0</v>
      </c>
      <c r="N18" s="42">
        <v>0</v>
      </c>
      <c r="O18" s="43">
        <v>0</v>
      </c>
      <c r="P18" s="42">
        <v>0</v>
      </c>
      <c r="Q18" s="43">
        <v>0</v>
      </c>
      <c r="R18" s="42">
        <v>0</v>
      </c>
      <c r="S18" s="44">
        <v>0</v>
      </c>
      <c r="T18" s="42">
        <v>0</v>
      </c>
      <c r="U18" s="44">
        <v>0</v>
      </c>
      <c r="V18" s="42">
        <v>0</v>
      </c>
      <c r="W18" s="44">
        <v>0</v>
      </c>
      <c r="X18" s="42">
        <v>0</v>
      </c>
      <c r="Y18" s="44">
        <v>0</v>
      </c>
      <c r="Z18" s="42">
        <v>0</v>
      </c>
      <c r="AA18" s="44">
        <v>0</v>
      </c>
      <c r="AB18" s="42">
        <v>0</v>
      </c>
      <c r="AC18" s="44">
        <v>0</v>
      </c>
      <c r="AD18" s="89">
        <v>65</v>
      </c>
      <c r="AE18" s="90">
        <v>2</v>
      </c>
      <c r="AF18" s="89">
        <v>53</v>
      </c>
      <c r="AG18" s="90">
        <v>2</v>
      </c>
      <c r="AH18" s="89">
        <v>86</v>
      </c>
      <c r="AI18" s="90">
        <v>3</v>
      </c>
      <c r="AJ18" s="89">
        <v>60</v>
      </c>
      <c r="AK18" s="90">
        <v>2</v>
      </c>
      <c r="AL18" s="89">
        <v>43</v>
      </c>
      <c r="AM18" s="90">
        <v>1</v>
      </c>
      <c r="AN18" s="89">
        <v>29</v>
      </c>
      <c r="AO18" s="90">
        <v>1</v>
      </c>
      <c r="AP18" s="45">
        <f t="shared" si="0"/>
        <v>336</v>
      </c>
      <c r="AQ18" s="45">
        <f t="shared" si="1"/>
        <v>11</v>
      </c>
      <c r="AR18" s="36">
        <v>1</v>
      </c>
      <c r="AS18" s="36">
        <v>0</v>
      </c>
      <c r="AT18" s="36">
        <v>20</v>
      </c>
      <c r="AU18" s="46">
        <f t="shared" si="4"/>
        <v>21</v>
      </c>
      <c r="AV18" s="47">
        <v>1</v>
      </c>
      <c r="AW18" s="47">
        <v>1</v>
      </c>
      <c r="AX18" s="10">
        <v>18</v>
      </c>
      <c r="AY18" s="46">
        <f t="shared" si="5"/>
        <v>20</v>
      </c>
      <c r="AZ18" s="48">
        <v>0</v>
      </c>
      <c r="BA18" s="48">
        <v>-1</v>
      </c>
      <c r="BB18" s="48">
        <v>2</v>
      </c>
      <c r="BC18" s="46">
        <f t="shared" si="6"/>
        <v>1</v>
      </c>
      <c r="BD18" s="49">
        <f t="shared" si="2"/>
        <v>5</v>
      </c>
      <c r="BE18" s="37">
        <v>0</v>
      </c>
      <c r="BF18" s="37">
        <v>0</v>
      </c>
      <c r="BG18" s="37">
        <v>2</v>
      </c>
      <c r="BH18" s="38">
        <f t="shared" si="11"/>
        <v>2</v>
      </c>
      <c r="BI18" s="40">
        <f t="shared" si="7"/>
        <v>18</v>
      </c>
      <c r="BJ18" s="40">
        <f t="shared" si="8"/>
        <v>-1</v>
      </c>
      <c r="BK18" s="39">
        <f t="shared" si="9"/>
        <v>0</v>
      </c>
      <c r="BL18" s="97">
        <f t="shared" si="10"/>
        <v>0</v>
      </c>
      <c r="BM18" s="39">
        <v>0</v>
      </c>
      <c r="BN18" s="39">
        <v>0</v>
      </c>
      <c r="BO18" s="40">
        <v>0</v>
      </c>
      <c r="BP18" s="35"/>
      <c r="BQ18" s="35"/>
      <c r="BR18" s="35"/>
      <c r="BS18" s="36"/>
      <c r="BT18" s="36"/>
      <c r="BU18" s="40">
        <v>3</v>
      </c>
    </row>
    <row r="19" spans="1:73" s="41" customFormat="1" x14ac:dyDescent="0.55000000000000004">
      <c r="A19" s="36">
        <v>12</v>
      </c>
      <c r="B19" s="33" t="s">
        <v>163</v>
      </c>
      <c r="C19" s="34" t="s">
        <v>164</v>
      </c>
      <c r="D19" s="35" t="s">
        <v>148</v>
      </c>
      <c r="E19" s="35" t="s">
        <v>148</v>
      </c>
      <c r="F19" s="35" t="s">
        <v>130</v>
      </c>
      <c r="G19" s="35" t="s">
        <v>78</v>
      </c>
      <c r="H19" s="35" t="s">
        <v>169</v>
      </c>
      <c r="I19" s="36">
        <v>19</v>
      </c>
      <c r="J19" s="36" t="s">
        <v>79</v>
      </c>
      <c r="K19" s="36" t="s">
        <v>80</v>
      </c>
      <c r="L19" s="42">
        <v>0</v>
      </c>
      <c r="M19" s="43">
        <v>0</v>
      </c>
      <c r="N19" s="42">
        <v>0</v>
      </c>
      <c r="O19" s="43">
        <v>0</v>
      </c>
      <c r="P19" s="42">
        <v>0</v>
      </c>
      <c r="Q19" s="43">
        <v>0</v>
      </c>
      <c r="R19" s="42">
        <v>0</v>
      </c>
      <c r="S19" s="44">
        <v>0</v>
      </c>
      <c r="T19" s="42">
        <v>0</v>
      </c>
      <c r="U19" s="44">
        <v>0</v>
      </c>
      <c r="V19" s="42">
        <v>0</v>
      </c>
      <c r="W19" s="44">
        <v>0</v>
      </c>
      <c r="X19" s="42">
        <v>0</v>
      </c>
      <c r="Y19" s="44">
        <v>0</v>
      </c>
      <c r="Z19" s="42">
        <v>0</v>
      </c>
      <c r="AA19" s="44">
        <v>0</v>
      </c>
      <c r="AB19" s="42">
        <v>0</v>
      </c>
      <c r="AC19" s="44">
        <v>0</v>
      </c>
      <c r="AD19" s="89">
        <v>38</v>
      </c>
      <c r="AE19" s="90">
        <v>1</v>
      </c>
      <c r="AF19" s="89">
        <v>34</v>
      </c>
      <c r="AG19" s="90">
        <v>1</v>
      </c>
      <c r="AH19" s="89">
        <v>29</v>
      </c>
      <c r="AI19" s="90">
        <v>1</v>
      </c>
      <c r="AJ19" s="89">
        <v>22</v>
      </c>
      <c r="AK19" s="90">
        <v>1</v>
      </c>
      <c r="AL19" s="89">
        <v>22</v>
      </c>
      <c r="AM19" s="90">
        <v>1</v>
      </c>
      <c r="AN19" s="89">
        <v>20</v>
      </c>
      <c r="AO19" s="90">
        <v>1</v>
      </c>
      <c r="AP19" s="45">
        <f t="shared" si="0"/>
        <v>165</v>
      </c>
      <c r="AQ19" s="45">
        <f t="shared" si="1"/>
        <v>6</v>
      </c>
      <c r="AR19" s="36">
        <v>1</v>
      </c>
      <c r="AS19" s="36">
        <v>0</v>
      </c>
      <c r="AT19" s="36">
        <v>12</v>
      </c>
      <c r="AU19" s="46">
        <f t="shared" si="4"/>
        <v>13</v>
      </c>
      <c r="AV19" s="47">
        <v>1</v>
      </c>
      <c r="AW19" s="47">
        <v>1</v>
      </c>
      <c r="AX19" s="10">
        <v>10</v>
      </c>
      <c r="AY19" s="46">
        <f t="shared" si="5"/>
        <v>12</v>
      </c>
      <c r="AZ19" s="48">
        <v>0</v>
      </c>
      <c r="BA19" s="48">
        <v>-1</v>
      </c>
      <c r="BB19" s="48">
        <v>2</v>
      </c>
      <c r="BC19" s="46">
        <f t="shared" si="6"/>
        <v>1</v>
      </c>
      <c r="BD19" s="49">
        <f t="shared" si="2"/>
        <v>8.3333333333333321</v>
      </c>
      <c r="BE19" s="37">
        <v>0</v>
      </c>
      <c r="BF19" s="37">
        <v>0</v>
      </c>
      <c r="BG19" s="37">
        <v>0</v>
      </c>
      <c r="BH19" s="38">
        <f t="shared" si="11"/>
        <v>0</v>
      </c>
      <c r="BI19" s="40">
        <f t="shared" si="7"/>
        <v>12</v>
      </c>
      <c r="BJ19" s="40">
        <f t="shared" si="8"/>
        <v>-1</v>
      </c>
      <c r="BK19" s="39">
        <f t="shared" si="9"/>
        <v>2</v>
      </c>
      <c r="BL19" s="97">
        <f t="shared" si="10"/>
        <v>20</v>
      </c>
      <c r="BM19" s="39">
        <v>0</v>
      </c>
      <c r="BN19" s="39">
        <v>0</v>
      </c>
      <c r="BO19" s="40">
        <v>1</v>
      </c>
      <c r="BP19" s="35"/>
      <c r="BQ19" s="35"/>
      <c r="BR19" s="35"/>
      <c r="BS19" s="36">
        <v>1</v>
      </c>
      <c r="BT19" s="36"/>
      <c r="BU19" s="40">
        <v>1</v>
      </c>
    </row>
    <row r="20" spans="1:73" s="41" customFormat="1" x14ac:dyDescent="0.55000000000000004">
      <c r="A20" s="36">
        <v>13</v>
      </c>
      <c r="B20" s="33" t="s">
        <v>74</v>
      </c>
      <c r="C20" s="34" t="s">
        <v>75</v>
      </c>
      <c r="D20" s="35" t="s">
        <v>76</v>
      </c>
      <c r="E20" s="35" t="s">
        <v>76</v>
      </c>
      <c r="F20" s="35" t="s">
        <v>77</v>
      </c>
      <c r="G20" s="35" t="s">
        <v>78</v>
      </c>
      <c r="H20" s="35" t="s">
        <v>169</v>
      </c>
      <c r="I20" s="36">
        <v>112</v>
      </c>
      <c r="J20" s="36" t="s">
        <v>79</v>
      </c>
      <c r="K20" s="36" t="s">
        <v>80</v>
      </c>
      <c r="L20" s="42">
        <v>0</v>
      </c>
      <c r="M20" s="43">
        <v>0</v>
      </c>
      <c r="N20" s="42">
        <v>0</v>
      </c>
      <c r="O20" s="43">
        <v>0</v>
      </c>
      <c r="P20" s="42">
        <v>0</v>
      </c>
      <c r="Q20" s="43">
        <v>0</v>
      </c>
      <c r="R20" s="42">
        <v>0</v>
      </c>
      <c r="S20" s="44">
        <v>0</v>
      </c>
      <c r="T20" s="42">
        <v>0</v>
      </c>
      <c r="U20" s="44">
        <v>0</v>
      </c>
      <c r="V20" s="42">
        <v>0</v>
      </c>
      <c r="W20" s="44">
        <v>0</v>
      </c>
      <c r="X20" s="42">
        <v>0</v>
      </c>
      <c r="Y20" s="44">
        <v>0</v>
      </c>
      <c r="Z20" s="42">
        <v>0</v>
      </c>
      <c r="AA20" s="44">
        <v>0</v>
      </c>
      <c r="AB20" s="42">
        <v>0</v>
      </c>
      <c r="AC20" s="44">
        <v>0</v>
      </c>
      <c r="AD20" s="89">
        <v>92</v>
      </c>
      <c r="AE20" s="90">
        <v>3</v>
      </c>
      <c r="AF20" s="89">
        <v>108</v>
      </c>
      <c r="AG20" s="90">
        <v>3</v>
      </c>
      <c r="AH20" s="89">
        <v>140</v>
      </c>
      <c r="AI20" s="90">
        <v>4</v>
      </c>
      <c r="AJ20" s="89">
        <v>93</v>
      </c>
      <c r="AK20" s="90">
        <v>3</v>
      </c>
      <c r="AL20" s="89">
        <v>97</v>
      </c>
      <c r="AM20" s="90">
        <v>3</v>
      </c>
      <c r="AN20" s="89">
        <v>92</v>
      </c>
      <c r="AO20" s="90">
        <v>3</v>
      </c>
      <c r="AP20" s="45">
        <f>AN20+AL20+AJ20+AH20+AF20+AD20</f>
        <v>622</v>
      </c>
      <c r="AQ20" s="45">
        <f>AO20+AM20+AK20+AI20+AG20+AE20</f>
        <v>19</v>
      </c>
      <c r="AR20" s="36">
        <v>1</v>
      </c>
      <c r="AS20" s="36">
        <v>1</v>
      </c>
      <c r="AT20" s="36">
        <v>36</v>
      </c>
      <c r="AU20" s="46">
        <f>SUM(AR20:AT20)</f>
        <v>38</v>
      </c>
      <c r="AV20" s="47">
        <v>1</v>
      </c>
      <c r="AW20" s="47">
        <v>1</v>
      </c>
      <c r="AX20" s="10">
        <v>31</v>
      </c>
      <c r="AY20" s="46">
        <f>SUM(AV20:AX20)</f>
        <v>33</v>
      </c>
      <c r="AZ20" s="48">
        <v>0</v>
      </c>
      <c r="BA20" s="48">
        <v>0</v>
      </c>
      <c r="BB20" s="48">
        <v>5</v>
      </c>
      <c r="BC20" s="46">
        <f>SUM(AZ20:BB20)</f>
        <v>5</v>
      </c>
      <c r="BD20" s="49">
        <f>(BC20/AY20)*100</f>
        <v>15.151515151515152</v>
      </c>
      <c r="BE20" s="37">
        <v>0</v>
      </c>
      <c r="BF20" s="37">
        <v>0</v>
      </c>
      <c r="BG20" s="37">
        <v>0</v>
      </c>
      <c r="BH20" s="38">
        <f>SUM(BE20:BG20)</f>
        <v>0</v>
      </c>
      <c r="BI20" s="40">
        <f t="shared" si="7"/>
        <v>36</v>
      </c>
      <c r="BJ20" s="40">
        <f t="shared" si="8"/>
        <v>0</v>
      </c>
      <c r="BK20" s="39">
        <f t="shared" si="9"/>
        <v>5</v>
      </c>
      <c r="BL20" s="97">
        <f t="shared" si="10"/>
        <v>16.129032258064516</v>
      </c>
      <c r="BM20" s="39">
        <v>0</v>
      </c>
      <c r="BN20" s="39">
        <v>0</v>
      </c>
      <c r="BO20" s="40">
        <v>0</v>
      </c>
      <c r="BP20" s="35"/>
      <c r="BQ20" s="35"/>
      <c r="BR20" s="35"/>
      <c r="BS20" s="36"/>
      <c r="BT20" s="36"/>
      <c r="BU20" s="40">
        <v>3</v>
      </c>
    </row>
    <row r="21" spans="1:73" s="41" customFormat="1" x14ac:dyDescent="0.55000000000000004">
      <c r="A21" s="36">
        <v>14</v>
      </c>
      <c r="B21" s="33" t="s">
        <v>81</v>
      </c>
      <c r="C21" s="34" t="s">
        <v>82</v>
      </c>
      <c r="D21" s="35" t="s">
        <v>83</v>
      </c>
      <c r="E21" s="35" t="s">
        <v>83</v>
      </c>
      <c r="F21" s="35" t="s">
        <v>77</v>
      </c>
      <c r="G21" s="35" t="s">
        <v>78</v>
      </c>
      <c r="H21" s="35" t="s">
        <v>169</v>
      </c>
      <c r="I21" s="36">
        <v>30</v>
      </c>
      <c r="J21" s="36" t="s">
        <v>79</v>
      </c>
      <c r="K21" s="36" t="s">
        <v>80</v>
      </c>
      <c r="L21" s="42">
        <v>0</v>
      </c>
      <c r="M21" s="43">
        <v>0</v>
      </c>
      <c r="N21" s="42">
        <v>0</v>
      </c>
      <c r="O21" s="43">
        <v>0</v>
      </c>
      <c r="P21" s="42">
        <v>0</v>
      </c>
      <c r="Q21" s="43">
        <v>0</v>
      </c>
      <c r="R21" s="42">
        <v>0</v>
      </c>
      <c r="S21" s="44">
        <v>0</v>
      </c>
      <c r="T21" s="42">
        <v>0</v>
      </c>
      <c r="U21" s="44">
        <v>0</v>
      </c>
      <c r="V21" s="42">
        <v>0</v>
      </c>
      <c r="W21" s="44">
        <v>0</v>
      </c>
      <c r="X21" s="42">
        <v>0</v>
      </c>
      <c r="Y21" s="44">
        <v>0</v>
      </c>
      <c r="Z21" s="42">
        <v>0</v>
      </c>
      <c r="AA21" s="44">
        <v>0</v>
      </c>
      <c r="AB21" s="42">
        <v>0</v>
      </c>
      <c r="AC21" s="44">
        <v>0</v>
      </c>
      <c r="AD21" s="89">
        <v>89</v>
      </c>
      <c r="AE21" s="90">
        <v>3</v>
      </c>
      <c r="AF21" s="89">
        <v>76</v>
      </c>
      <c r="AG21" s="90">
        <v>2</v>
      </c>
      <c r="AH21" s="89">
        <v>88</v>
      </c>
      <c r="AI21" s="90">
        <v>3</v>
      </c>
      <c r="AJ21" s="89">
        <v>91</v>
      </c>
      <c r="AK21" s="90">
        <v>3</v>
      </c>
      <c r="AL21" s="89">
        <v>71</v>
      </c>
      <c r="AM21" s="90">
        <v>2</v>
      </c>
      <c r="AN21" s="89">
        <v>59</v>
      </c>
      <c r="AO21" s="90">
        <v>2</v>
      </c>
      <c r="AP21" s="45">
        <f t="shared" ref="AP21:AQ33" si="12">AN21+AL21+AJ21+AH21+AF21+AD21</f>
        <v>474</v>
      </c>
      <c r="AQ21" s="45">
        <f t="shared" si="12"/>
        <v>15</v>
      </c>
      <c r="AR21" s="36">
        <v>1</v>
      </c>
      <c r="AS21" s="36">
        <v>1</v>
      </c>
      <c r="AT21" s="36">
        <v>29</v>
      </c>
      <c r="AU21" s="46">
        <f>SUM(AR21:AT21)</f>
        <v>31</v>
      </c>
      <c r="AV21" s="47">
        <v>1</v>
      </c>
      <c r="AW21" s="47">
        <v>1</v>
      </c>
      <c r="AX21" s="10">
        <v>24</v>
      </c>
      <c r="AY21" s="46">
        <f>SUM(AV21:AX21)</f>
        <v>26</v>
      </c>
      <c r="AZ21" s="48">
        <v>0</v>
      </c>
      <c r="BA21" s="48">
        <v>0</v>
      </c>
      <c r="BB21" s="48">
        <v>5</v>
      </c>
      <c r="BC21" s="46">
        <f>SUM(AZ21:BB21)</f>
        <v>5</v>
      </c>
      <c r="BD21" s="49">
        <f t="shared" ref="BD21:BD33" si="13">(BC21/AY21)*100</f>
        <v>19.230769230769234</v>
      </c>
      <c r="BE21" s="37">
        <v>0</v>
      </c>
      <c r="BF21" s="37">
        <v>0</v>
      </c>
      <c r="BG21" s="37">
        <v>0</v>
      </c>
      <c r="BH21" s="38">
        <f t="shared" ref="BH21:BH33" si="14">SUM(BE21:BG21)</f>
        <v>0</v>
      </c>
      <c r="BI21" s="40">
        <f t="shared" si="7"/>
        <v>29</v>
      </c>
      <c r="BJ21" s="40">
        <f t="shared" si="8"/>
        <v>0</v>
      </c>
      <c r="BK21" s="39">
        <f t="shared" si="9"/>
        <v>5</v>
      </c>
      <c r="BL21" s="97">
        <f t="shared" si="10"/>
        <v>20.833333333333336</v>
      </c>
      <c r="BM21" s="39">
        <v>0</v>
      </c>
      <c r="BN21" s="39">
        <v>0</v>
      </c>
      <c r="BO21" s="40">
        <v>0</v>
      </c>
      <c r="BP21" s="35"/>
      <c r="BQ21" s="35"/>
      <c r="BR21" s="35"/>
      <c r="BS21" s="36"/>
      <c r="BT21" s="36">
        <v>1</v>
      </c>
      <c r="BU21" s="40">
        <v>2</v>
      </c>
    </row>
    <row r="22" spans="1:73" s="41" customFormat="1" x14ac:dyDescent="0.55000000000000004">
      <c r="A22" s="36">
        <v>15</v>
      </c>
      <c r="B22" s="33" t="s">
        <v>84</v>
      </c>
      <c r="C22" s="34" t="s">
        <v>85</v>
      </c>
      <c r="D22" s="35" t="s">
        <v>86</v>
      </c>
      <c r="E22" s="35" t="s">
        <v>87</v>
      </c>
      <c r="F22" s="35" t="s">
        <v>77</v>
      </c>
      <c r="G22" s="35" t="s">
        <v>78</v>
      </c>
      <c r="H22" s="35" t="s">
        <v>170</v>
      </c>
      <c r="I22" s="36">
        <v>42</v>
      </c>
      <c r="J22" s="36" t="s">
        <v>88</v>
      </c>
      <c r="K22" s="36" t="s">
        <v>80</v>
      </c>
      <c r="L22" s="42">
        <v>0</v>
      </c>
      <c r="M22" s="43">
        <v>0</v>
      </c>
      <c r="N22" s="42">
        <v>0</v>
      </c>
      <c r="O22" s="43">
        <v>0</v>
      </c>
      <c r="P22" s="42">
        <v>0</v>
      </c>
      <c r="Q22" s="43">
        <v>0</v>
      </c>
      <c r="R22" s="42">
        <v>0</v>
      </c>
      <c r="S22" s="44">
        <v>0</v>
      </c>
      <c r="T22" s="42">
        <v>0</v>
      </c>
      <c r="U22" s="44">
        <v>0</v>
      </c>
      <c r="V22" s="42">
        <v>0</v>
      </c>
      <c r="W22" s="44">
        <v>0</v>
      </c>
      <c r="X22" s="42">
        <v>0</v>
      </c>
      <c r="Y22" s="44">
        <v>0</v>
      </c>
      <c r="Z22" s="42">
        <v>0</v>
      </c>
      <c r="AA22" s="44">
        <v>0</v>
      </c>
      <c r="AB22" s="42">
        <v>0</v>
      </c>
      <c r="AC22" s="44">
        <v>0</v>
      </c>
      <c r="AD22" s="89">
        <v>248</v>
      </c>
      <c r="AE22" s="90">
        <v>7</v>
      </c>
      <c r="AF22" s="89">
        <v>301</v>
      </c>
      <c r="AG22" s="90">
        <v>9</v>
      </c>
      <c r="AH22" s="89">
        <v>260</v>
      </c>
      <c r="AI22" s="90">
        <v>8</v>
      </c>
      <c r="AJ22" s="89">
        <v>231</v>
      </c>
      <c r="AK22" s="90">
        <v>7</v>
      </c>
      <c r="AL22" s="89">
        <v>205</v>
      </c>
      <c r="AM22" s="90">
        <v>6</v>
      </c>
      <c r="AN22" s="89">
        <v>197</v>
      </c>
      <c r="AO22" s="90">
        <v>6</v>
      </c>
      <c r="AP22" s="45">
        <f t="shared" si="12"/>
        <v>1442</v>
      </c>
      <c r="AQ22" s="45">
        <f t="shared" si="12"/>
        <v>43</v>
      </c>
      <c r="AR22" s="36">
        <v>1</v>
      </c>
      <c r="AS22" s="36">
        <v>3</v>
      </c>
      <c r="AT22" s="36">
        <v>71</v>
      </c>
      <c r="AU22" s="46">
        <f t="shared" ref="AU22:AU33" si="15">SUM(AR22:AT22)</f>
        <v>75</v>
      </c>
      <c r="AV22" s="47">
        <v>1</v>
      </c>
      <c r="AW22" s="47">
        <v>3</v>
      </c>
      <c r="AX22" s="10">
        <v>69</v>
      </c>
      <c r="AY22" s="46">
        <f t="shared" ref="AY22:AY33" si="16">SUM(AV22:AX22)</f>
        <v>73</v>
      </c>
      <c r="AZ22" s="48">
        <v>0</v>
      </c>
      <c r="BA22" s="48">
        <v>0</v>
      </c>
      <c r="BB22" s="48">
        <v>2</v>
      </c>
      <c r="BC22" s="46">
        <f t="shared" ref="BC22:BC33" si="17">SUM(AZ22:BB22)</f>
        <v>2</v>
      </c>
      <c r="BD22" s="49">
        <f t="shared" si="13"/>
        <v>2.7397260273972601</v>
      </c>
      <c r="BE22" s="37">
        <v>0</v>
      </c>
      <c r="BF22" s="37">
        <v>0</v>
      </c>
      <c r="BG22" s="37">
        <v>1</v>
      </c>
      <c r="BH22" s="38">
        <f t="shared" si="14"/>
        <v>1</v>
      </c>
      <c r="BI22" s="40">
        <f t="shared" si="7"/>
        <v>70</v>
      </c>
      <c r="BJ22" s="40">
        <f t="shared" si="8"/>
        <v>0</v>
      </c>
      <c r="BK22" s="39">
        <f t="shared" si="9"/>
        <v>1</v>
      </c>
      <c r="BL22" s="97">
        <f t="shared" si="10"/>
        <v>1.4492753623188406</v>
      </c>
      <c r="BM22" s="39">
        <v>0</v>
      </c>
      <c r="BN22" s="39">
        <v>0</v>
      </c>
      <c r="BO22" s="40">
        <v>0</v>
      </c>
      <c r="BP22" s="35"/>
      <c r="BQ22" s="35"/>
      <c r="BR22" s="35"/>
      <c r="BS22" s="36"/>
      <c r="BT22" s="36"/>
      <c r="BU22" s="40">
        <v>6</v>
      </c>
    </row>
    <row r="23" spans="1:73" s="41" customFormat="1" x14ac:dyDescent="0.55000000000000004">
      <c r="A23" s="36">
        <v>16</v>
      </c>
      <c r="B23" s="33" t="s">
        <v>89</v>
      </c>
      <c r="C23" s="34" t="s">
        <v>90</v>
      </c>
      <c r="D23" s="35" t="s">
        <v>91</v>
      </c>
      <c r="E23" s="35" t="s">
        <v>92</v>
      </c>
      <c r="F23" s="35" t="s">
        <v>77</v>
      </c>
      <c r="G23" s="35" t="s">
        <v>78</v>
      </c>
      <c r="H23" s="35" t="s">
        <v>171</v>
      </c>
      <c r="I23" s="36">
        <v>30</v>
      </c>
      <c r="J23" s="36" t="s">
        <v>88</v>
      </c>
      <c r="K23" s="36" t="s">
        <v>80</v>
      </c>
      <c r="L23" s="42">
        <v>0</v>
      </c>
      <c r="M23" s="43">
        <v>0</v>
      </c>
      <c r="N23" s="42">
        <v>0</v>
      </c>
      <c r="O23" s="43">
        <v>0</v>
      </c>
      <c r="P23" s="42">
        <v>0</v>
      </c>
      <c r="Q23" s="43">
        <v>0</v>
      </c>
      <c r="R23" s="42">
        <v>0</v>
      </c>
      <c r="S23" s="44">
        <v>0</v>
      </c>
      <c r="T23" s="42">
        <v>0</v>
      </c>
      <c r="U23" s="44">
        <v>0</v>
      </c>
      <c r="V23" s="42">
        <v>0</v>
      </c>
      <c r="W23" s="44">
        <v>0</v>
      </c>
      <c r="X23" s="42">
        <v>0</v>
      </c>
      <c r="Y23" s="44">
        <v>0</v>
      </c>
      <c r="Z23" s="42">
        <v>0</v>
      </c>
      <c r="AA23" s="44">
        <v>0</v>
      </c>
      <c r="AB23" s="42">
        <v>0</v>
      </c>
      <c r="AC23" s="44">
        <v>0</v>
      </c>
      <c r="AD23" s="89">
        <v>542</v>
      </c>
      <c r="AE23" s="90">
        <v>16</v>
      </c>
      <c r="AF23" s="89">
        <v>538</v>
      </c>
      <c r="AG23" s="90">
        <v>16</v>
      </c>
      <c r="AH23" s="89">
        <v>543</v>
      </c>
      <c r="AI23" s="90">
        <v>16</v>
      </c>
      <c r="AJ23" s="89">
        <v>399</v>
      </c>
      <c r="AK23" s="90">
        <v>12</v>
      </c>
      <c r="AL23" s="89">
        <v>408</v>
      </c>
      <c r="AM23" s="90">
        <v>12</v>
      </c>
      <c r="AN23" s="89">
        <v>406</v>
      </c>
      <c r="AO23" s="90">
        <v>12</v>
      </c>
      <c r="AP23" s="45">
        <f t="shared" si="12"/>
        <v>2836</v>
      </c>
      <c r="AQ23" s="45">
        <f t="shared" si="12"/>
        <v>84</v>
      </c>
      <c r="AR23" s="36">
        <v>1</v>
      </c>
      <c r="AS23" s="36">
        <v>4</v>
      </c>
      <c r="AT23" s="36">
        <v>146</v>
      </c>
      <c r="AU23" s="46">
        <f t="shared" si="15"/>
        <v>151</v>
      </c>
      <c r="AV23" s="47">
        <v>1</v>
      </c>
      <c r="AW23" s="47">
        <v>4</v>
      </c>
      <c r="AX23" s="10">
        <v>135</v>
      </c>
      <c r="AY23" s="46">
        <f t="shared" si="16"/>
        <v>140</v>
      </c>
      <c r="AZ23" s="48">
        <v>0</v>
      </c>
      <c r="BA23" s="48">
        <v>0</v>
      </c>
      <c r="BB23" s="48">
        <v>11</v>
      </c>
      <c r="BC23" s="46">
        <f t="shared" si="17"/>
        <v>11</v>
      </c>
      <c r="BD23" s="49">
        <f t="shared" si="13"/>
        <v>7.8571428571428568</v>
      </c>
      <c r="BE23" s="37">
        <v>0</v>
      </c>
      <c r="BF23" s="37">
        <v>0</v>
      </c>
      <c r="BG23" s="37">
        <v>1</v>
      </c>
      <c r="BH23" s="38">
        <f t="shared" si="14"/>
        <v>1</v>
      </c>
      <c r="BI23" s="40">
        <f t="shared" si="7"/>
        <v>145</v>
      </c>
      <c r="BJ23" s="40">
        <f t="shared" si="8"/>
        <v>0</v>
      </c>
      <c r="BK23" s="39">
        <f t="shared" si="9"/>
        <v>10</v>
      </c>
      <c r="BL23" s="97">
        <f t="shared" si="10"/>
        <v>7.4074074074074066</v>
      </c>
      <c r="BM23" s="39">
        <v>0</v>
      </c>
      <c r="BN23" s="39">
        <v>0</v>
      </c>
      <c r="BO23" s="40">
        <v>0</v>
      </c>
      <c r="BP23" s="35"/>
      <c r="BQ23" s="35"/>
      <c r="BR23" s="35"/>
      <c r="BS23" s="36"/>
      <c r="BT23" s="36">
        <v>1</v>
      </c>
      <c r="BU23" s="40">
        <v>6</v>
      </c>
    </row>
    <row r="24" spans="1:73" s="41" customFormat="1" x14ac:dyDescent="0.55000000000000004">
      <c r="A24" s="36">
        <v>17</v>
      </c>
      <c r="B24" s="33" t="s">
        <v>93</v>
      </c>
      <c r="C24" s="34" t="s">
        <v>94</v>
      </c>
      <c r="D24" s="35" t="s">
        <v>95</v>
      </c>
      <c r="E24" s="35" t="s">
        <v>96</v>
      </c>
      <c r="F24" s="35" t="s">
        <v>77</v>
      </c>
      <c r="G24" s="35" t="s">
        <v>78</v>
      </c>
      <c r="H24" s="35" t="s">
        <v>169</v>
      </c>
      <c r="I24" s="36">
        <v>30</v>
      </c>
      <c r="J24" s="36" t="s">
        <v>88</v>
      </c>
      <c r="K24" s="36" t="s">
        <v>80</v>
      </c>
      <c r="L24" s="42">
        <v>0</v>
      </c>
      <c r="M24" s="43">
        <v>0</v>
      </c>
      <c r="N24" s="42">
        <v>0</v>
      </c>
      <c r="O24" s="43">
        <v>0</v>
      </c>
      <c r="P24" s="42">
        <v>0</v>
      </c>
      <c r="Q24" s="43">
        <v>0</v>
      </c>
      <c r="R24" s="42">
        <v>0</v>
      </c>
      <c r="S24" s="44">
        <v>0</v>
      </c>
      <c r="T24" s="42">
        <v>0</v>
      </c>
      <c r="U24" s="44">
        <v>0</v>
      </c>
      <c r="V24" s="42">
        <v>0</v>
      </c>
      <c r="W24" s="44">
        <v>0</v>
      </c>
      <c r="X24" s="42">
        <v>0</v>
      </c>
      <c r="Y24" s="44">
        <v>0</v>
      </c>
      <c r="Z24" s="42">
        <v>0</v>
      </c>
      <c r="AA24" s="44">
        <v>0</v>
      </c>
      <c r="AB24" s="42">
        <v>0</v>
      </c>
      <c r="AC24" s="44">
        <v>0</v>
      </c>
      <c r="AD24" s="89">
        <v>46</v>
      </c>
      <c r="AE24" s="90">
        <v>2</v>
      </c>
      <c r="AF24" s="89">
        <v>45</v>
      </c>
      <c r="AG24" s="90">
        <v>2</v>
      </c>
      <c r="AH24" s="89">
        <v>54</v>
      </c>
      <c r="AI24" s="90">
        <v>2</v>
      </c>
      <c r="AJ24" s="89">
        <v>19</v>
      </c>
      <c r="AK24" s="90">
        <v>1</v>
      </c>
      <c r="AL24" s="89">
        <v>36</v>
      </c>
      <c r="AM24" s="90">
        <v>1</v>
      </c>
      <c r="AN24" s="89">
        <v>18</v>
      </c>
      <c r="AO24" s="90">
        <v>1</v>
      </c>
      <c r="AP24" s="45">
        <f t="shared" si="12"/>
        <v>218</v>
      </c>
      <c r="AQ24" s="45">
        <f t="shared" si="12"/>
        <v>9</v>
      </c>
      <c r="AR24" s="36">
        <v>1</v>
      </c>
      <c r="AS24" s="36">
        <v>0</v>
      </c>
      <c r="AT24" s="36">
        <v>19</v>
      </c>
      <c r="AU24" s="46">
        <f t="shared" si="15"/>
        <v>20</v>
      </c>
      <c r="AV24" s="47">
        <v>1</v>
      </c>
      <c r="AW24" s="47">
        <v>1</v>
      </c>
      <c r="AX24" s="10">
        <v>14</v>
      </c>
      <c r="AY24" s="46">
        <f t="shared" si="16"/>
        <v>16</v>
      </c>
      <c r="AZ24" s="48">
        <v>0</v>
      </c>
      <c r="BA24" s="48">
        <v>-1</v>
      </c>
      <c r="BB24" s="48">
        <v>5</v>
      </c>
      <c r="BC24" s="46">
        <f t="shared" si="17"/>
        <v>4</v>
      </c>
      <c r="BD24" s="49">
        <f t="shared" si="13"/>
        <v>25</v>
      </c>
      <c r="BE24" s="37">
        <v>0</v>
      </c>
      <c r="BF24" s="37">
        <v>0</v>
      </c>
      <c r="BG24" s="37">
        <v>0</v>
      </c>
      <c r="BH24" s="38">
        <f t="shared" si="14"/>
        <v>0</v>
      </c>
      <c r="BI24" s="40">
        <f t="shared" si="7"/>
        <v>19</v>
      </c>
      <c r="BJ24" s="40">
        <f t="shared" si="8"/>
        <v>-1</v>
      </c>
      <c r="BK24" s="39">
        <f t="shared" si="9"/>
        <v>5</v>
      </c>
      <c r="BL24" s="97">
        <f t="shared" si="10"/>
        <v>35.714285714285715</v>
      </c>
      <c r="BM24" s="39">
        <v>0</v>
      </c>
      <c r="BN24" s="39">
        <v>0</v>
      </c>
      <c r="BO24" s="40">
        <v>1</v>
      </c>
      <c r="BP24" s="35"/>
      <c r="BQ24" s="35"/>
      <c r="BR24" s="35"/>
      <c r="BS24" s="36">
        <v>1</v>
      </c>
      <c r="BT24" s="36"/>
      <c r="BU24" s="40">
        <v>0</v>
      </c>
    </row>
    <row r="25" spans="1:73" s="41" customFormat="1" x14ac:dyDescent="0.55000000000000004">
      <c r="A25" s="36">
        <v>18</v>
      </c>
      <c r="B25" s="33" t="s">
        <v>97</v>
      </c>
      <c r="C25" s="34" t="s">
        <v>98</v>
      </c>
      <c r="D25" s="35" t="s">
        <v>99</v>
      </c>
      <c r="E25" s="35" t="s">
        <v>76</v>
      </c>
      <c r="F25" s="35" t="s">
        <v>77</v>
      </c>
      <c r="G25" s="35" t="s">
        <v>78</v>
      </c>
      <c r="H25" s="35" t="s">
        <v>169</v>
      </c>
      <c r="I25" s="36">
        <v>17.3</v>
      </c>
      <c r="J25" s="36" t="s">
        <v>88</v>
      </c>
      <c r="K25" s="36" t="s">
        <v>80</v>
      </c>
      <c r="L25" s="42">
        <v>0</v>
      </c>
      <c r="M25" s="43">
        <v>0</v>
      </c>
      <c r="N25" s="42">
        <v>0</v>
      </c>
      <c r="O25" s="43">
        <v>0</v>
      </c>
      <c r="P25" s="42">
        <v>0</v>
      </c>
      <c r="Q25" s="43">
        <v>0</v>
      </c>
      <c r="R25" s="42">
        <v>0</v>
      </c>
      <c r="S25" s="44">
        <v>0</v>
      </c>
      <c r="T25" s="42">
        <v>0</v>
      </c>
      <c r="U25" s="44">
        <v>0</v>
      </c>
      <c r="V25" s="42">
        <v>0</v>
      </c>
      <c r="W25" s="44">
        <v>0</v>
      </c>
      <c r="X25" s="42">
        <v>0</v>
      </c>
      <c r="Y25" s="44">
        <v>0</v>
      </c>
      <c r="Z25" s="42">
        <v>0</v>
      </c>
      <c r="AA25" s="44">
        <v>0</v>
      </c>
      <c r="AB25" s="42">
        <v>0</v>
      </c>
      <c r="AC25" s="44">
        <v>0</v>
      </c>
      <c r="AD25" s="89">
        <v>27</v>
      </c>
      <c r="AE25" s="90">
        <v>1</v>
      </c>
      <c r="AF25" s="89">
        <v>38</v>
      </c>
      <c r="AG25" s="90">
        <v>1</v>
      </c>
      <c r="AH25" s="89">
        <v>56</v>
      </c>
      <c r="AI25" s="90">
        <v>2</v>
      </c>
      <c r="AJ25" s="89">
        <v>36</v>
      </c>
      <c r="AK25" s="90">
        <v>1</v>
      </c>
      <c r="AL25" s="89">
        <v>30</v>
      </c>
      <c r="AM25" s="90">
        <v>1</v>
      </c>
      <c r="AN25" s="89">
        <v>36</v>
      </c>
      <c r="AO25" s="90">
        <v>1</v>
      </c>
      <c r="AP25" s="45">
        <f t="shared" si="12"/>
        <v>223</v>
      </c>
      <c r="AQ25" s="45">
        <f t="shared" si="12"/>
        <v>7</v>
      </c>
      <c r="AR25" s="36">
        <v>1</v>
      </c>
      <c r="AS25" s="36">
        <v>0</v>
      </c>
      <c r="AT25" s="36">
        <v>16</v>
      </c>
      <c r="AU25" s="46">
        <f t="shared" si="15"/>
        <v>17</v>
      </c>
      <c r="AV25" s="47">
        <v>1</v>
      </c>
      <c r="AW25" s="47">
        <v>1</v>
      </c>
      <c r="AX25" s="10">
        <v>11</v>
      </c>
      <c r="AY25" s="46">
        <f t="shared" si="16"/>
        <v>13</v>
      </c>
      <c r="AZ25" s="48">
        <v>0</v>
      </c>
      <c r="BA25" s="48">
        <v>-1</v>
      </c>
      <c r="BB25" s="48">
        <v>5</v>
      </c>
      <c r="BC25" s="46">
        <f t="shared" si="17"/>
        <v>4</v>
      </c>
      <c r="BD25" s="49">
        <f t="shared" si="13"/>
        <v>30.76923076923077</v>
      </c>
      <c r="BE25" s="37">
        <v>0</v>
      </c>
      <c r="BF25" s="37">
        <v>0</v>
      </c>
      <c r="BG25" s="37">
        <v>0</v>
      </c>
      <c r="BH25" s="38">
        <f t="shared" si="14"/>
        <v>0</v>
      </c>
      <c r="BI25" s="40">
        <f t="shared" si="7"/>
        <v>16</v>
      </c>
      <c r="BJ25" s="40">
        <f t="shared" si="8"/>
        <v>-1</v>
      </c>
      <c r="BK25" s="39">
        <f t="shared" si="9"/>
        <v>5</v>
      </c>
      <c r="BL25" s="97">
        <f t="shared" si="10"/>
        <v>45.454545454545453</v>
      </c>
      <c r="BM25" s="39">
        <v>0</v>
      </c>
      <c r="BN25" s="39">
        <v>0</v>
      </c>
      <c r="BO25" s="36">
        <v>0</v>
      </c>
      <c r="BP25" s="35"/>
      <c r="BQ25" s="35"/>
      <c r="BR25" s="35"/>
      <c r="BS25" s="36"/>
      <c r="BT25" s="36"/>
      <c r="BU25" s="40">
        <v>1</v>
      </c>
    </row>
    <row r="26" spans="1:73" s="41" customFormat="1" x14ac:dyDescent="0.55000000000000004">
      <c r="A26" s="36">
        <v>19</v>
      </c>
      <c r="B26" s="33" t="s">
        <v>100</v>
      </c>
      <c r="C26" s="34" t="s">
        <v>101</v>
      </c>
      <c r="D26" s="35" t="s">
        <v>102</v>
      </c>
      <c r="E26" s="35" t="s">
        <v>103</v>
      </c>
      <c r="F26" s="35" t="s">
        <v>77</v>
      </c>
      <c r="G26" s="35" t="s">
        <v>78</v>
      </c>
      <c r="H26" s="35" t="s">
        <v>168</v>
      </c>
      <c r="I26" s="36">
        <v>36</v>
      </c>
      <c r="J26" s="36" t="s">
        <v>79</v>
      </c>
      <c r="K26" s="36" t="s">
        <v>80</v>
      </c>
      <c r="L26" s="42">
        <v>0</v>
      </c>
      <c r="M26" s="43">
        <v>0</v>
      </c>
      <c r="N26" s="42">
        <v>0</v>
      </c>
      <c r="O26" s="43">
        <v>0</v>
      </c>
      <c r="P26" s="42">
        <v>0</v>
      </c>
      <c r="Q26" s="43">
        <v>0</v>
      </c>
      <c r="R26" s="42">
        <v>0</v>
      </c>
      <c r="S26" s="44">
        <v>0</v>
      </c>
      <c r="T26" s="42">
        <v>0</v>
      </c>
      <c r="U26" s="44">
        <v>0</v>
      </c>
      <c r="V26" s="42">
        <v>0</v>
      </c>
      <c r="W26" s="44">
        <v>0</v>
      </c>
      <c r="X26" s="42">
        <v>0</v>
      </c>
      <c r="Y26" s="44">
        <v>0</v>
      </c>
      <c r="Z26" s="42">
        <v>0</v>
      </c>
      <c r="AA26" s="44">
        <v>0</v>
      </c>
      <c r="AB26" s="42">
        <v>0</v>
      </c>
      <c r="AC26" s="44">
        <v>0</v>
      </c>
      <c r="AD26" s="89">
        <v>14</v>
      </c>
      <c r="AE26" s="90">
        <v>1</v>
      </c>
      <c r="AF26" s="89">
        <v>16</v>
      </c>
      <c r="AG26" s="90">
        <v>1</v>
      </c>
      <c r="AH26" s="89">
        <v>18</v>
      </c>
      <c r="AI26" s="90">
        <v>1</v>
      </c>
      <c r="AJ26" s="89">
        <v>13</v>
      </c>
      <c r="AK26" s="90">
        <v>1</v>
      </c>
      <c r="AL26" s="89">
        <v>6</v>
      </c>
      <c r="AM26" s="90">
        <v>1</v>
      </c>
      <c r="AN26" s="89">
        <v>6</v>
      </c>
      <c r="AO26" s="90">
        <v>1</v>
      </c>
      <c r="AP26" s="45">
        <f t="shared" si="12"/>
        <v>73</v>
      </c>
      <c r="AQ26" s="45">
        <f t="shared" si="12"/>
        <v>6</v>
      </c>
      <c r="AR26" s="36">
        <v>1</v>
      </c>
      <c r="AS26" s="36">
        <v>0</v>
      </c>
      <c r="AT26" s="36">
        <v>15</v>
      </c>
      <c r="AU26" s="46">
        <f t="shared" si="15"/>
        <v>16</v>
      </c>
      <c r="AV26" s="47">
        <v>1</v>
      </c>
      <c r="AW26" s="47">
        <v>0</v>
      </c>
      <c r="AX26" s="10">
        <v>10</v>
      </c>
      <c r="AY26" s="46">
        <f t="shared" si="16"/>
        <v>11</v>
      </c>
      <c r="AZ26" s="48">
        <v>0</v>
      </c>
      <c r="BA26" s="48">
        <v>0</v>
      </c>
      <c r="BB26" s="48">
        <v>5</v>
      </c>
      <c r="BC26" s="46">
        <f t="shared" si="17"/>
        <v>5</v>
      </c>
      <c r="BD26" s="49">
        <f t="shared" si="13"/>
        <v>45.454545454545453</v>
      </c>
      <c r="BE26" s="37">
        <v>0</v>
      </c>
      <c r="BF26" s="37">
        <v>0</v>
      </c>
      <c r="BG26" s="37">
        <v>0</v>
      </c>
      <c r="BH26" s="38">
        <f t="shared" si="14"/>
        <v>0</v>
      </c>
      <c r="BI26" s="40">
        <f t="shared" si="7"/>
        <v>15</v>
      </c>
      <c r="BJ26" s="40">
        <f t="shared" si="8"/>
        <v>0</v>
      </c>
      <c r="BK26" s="39">
        <f t="shared" si="9"/>
        <v>5</v>
      </c>
      <c r="BL26" s="97">
        <f t="shared" si="10"/>
        <v>50</v>
      </c>
      <c r="BM26" s="39">
        <v>0</v>
      </c>
      <c r="BN26" s="39">
        <v>0</v>
      </c>
      <c r="BO26" s="40">
        <v>0</v>
      </c>
      <c r="BP26" s="35"/>
      <c r="BQ26" s="35"/>
      <c r="BR26" s="35"/>
      <c r="BS26" s="36"/>
      <c r="BT26" s="36"/>
      <c r="BU26" s="40">
        <v>0</v>
      </c>
    </row>
    <row r="27" spans="1:73" s="41" customFormat="1" x14ac:dyDescent="0.55000000000000004">
      <c r="A27" s="36">
        <v>20</v>
      </c>
      <c r="B27" s="33" t="s">
        <v>104</v>
      </c>
      <c r="C27" s="34" t="s">
        <v>105</v>
      </c>
      <c r="D27" s="35" t="s">
        <v>106</v>
      </c>
      <c r="E27" s="35" t="s">
        <v>87</v>
      </c>
      <c r="F27" s="35" t="s">
        <v>77</v>
      </c>
      <c r="G27" s="35" t="s">
        <v>78</v>
      </c>
      <c r="H27" s="35" t="s">
        <v>169</v>
      </c>
      <c r="I27" s="36">
        <v>50</v>
      </c>
      <c r="J27" s="36" t="s">
        <v>79</v>
      </c>
      <c r="K27" s="36" t="s">
        <v>80</v>
      </c>
      <c r="L27" s="42">
        <v>0</v>
      </c>
      <c r="M27" s="43">
        <v>0</v>
      </c>
      <c r="N27" s="42">
        <v>0</v>
      </c>
      <c r="O27" s="43">
        <v>0</v>
      </c>
      <c r="P27" s="42">
        <v>0</v>
      </c>
      <c r="Q27" s="43">
        <v>0</v>
      </c>
      <c r="R27" s="42">
        <v>0</v>
      </c>
      <c r="S27" s="44">
        <v>0</v>
      </c>
      <c r="T27" s="42">
        <v>0</v>
      </c>
      <c r="U27" s="44">
        <v>0</v>
      </c>
      <c r="V27" s="42">
        <v>0</v>
      </c>
      <c r="W27" s="44">
        <v>0</v>
      </c>
      <c r="X27" s="42">
        <v>0</v>
      </c>
      <c r="Y27" s="44">
        <v>0</v>
      </c>
      <c r="Z27" s="42">
        <v>0</v>
      </c>
      <c r="AA27" s="44">
        <v>0</v>
      </c>
      <c r="AB27" s="42">
        <v>0</v>
      </c>
      <c r="AC27" s="44">
        <v>0</v>
      </c>
      <c r="AD27" s="89">
        <v>27</v>
      </c>
      <c r="AE27" s="90">
        <v>1</v>
      </c>
      <c r="AF27" s="89">
        <v>31</v>
      </c>
      <c r="AG27" s="90">
        <v>1</v>
      </c>
      <c r="AH27" s="89">
        <v>28</v>
      </c>
      <c r="AI27" s="90">
        <v>1</v>
      </c>
      <c r="AJ27" s="89">
        <v>12</v>
      </c>
      <c r="AK27" s="90">
        <v>1</v>
      </c>
      <c r="AL27" s="89">
        <v>23</v>
      </c>
      <c r="AM27" s="90">
        <v>1</v>
      </c>
      <c r="AN27" s="89">
        <v>4</v>
      </c>
      <c r="AO27" s="90">
        <v>1</v>
      </c>
      <c r="AP27" s="45">
        <f t="shared" si="12"/>
        <v>125</v>
      </c>
      <c r="AQ27" s="45">
        <f t="shared" si="12"/>
        <v>6</v>
      </c>
      <c r="AR27" s="36">
        <v>1</v>
      </c>
      <c r="AS27" s="36">
        <v>0</v>
      </c>
      <c r="AT27" s="36">
        <v>12</v>
      </c>
      <c r="AU27" s="46">
        <f t="shared" si="15"/>
        <v>13</v>
      </c>
      <c r="AV27" s="47">
        <v>1</v>
      </c>
      <c r="AW27" s="47">
        <v>1</v>
      </c>
      <c r="AX27" s="10">
        <v>10</v>
      </c>
      <c r="AY27" s="46">
        <f t="shared" si="16"/>
        <v>12</v>
      </c>
      <c r="AZ27" s="48">
        <v>0</v>
      </c>
      <c r="BA27" s="48">
        <v>-1</v>
      </c>
      <c r="BB27" s="48">
        <v>2</v>
      </c>
      <c r="BC27" s="46">
        <f t="shared" si="17"/>
        <v>1</v>
      </c>
      <c r="BD27" s="49">
        <f t="shared" si="13"/>
        <v>8.3333333333333321</v>
      </c>
      <c r="BE27" s="37">
        <v>0</v>
      </c>
      <c r="BF27" s="37">
        <v>0</v>
      </c>
      <c r="BG27" s="37">
        <v>0</v>
      </c>
      <c r="BH27" s="38">
        <f t="shared" si="14"/>
        <v>0</v>
      </c>
      <c r="BI27" s="40">
        <f t="shared" si="7"/>
        <v>12</v>
      </c>
      <c r="BJ27" s="40">
        <f t="shared" si="8"/>
        <v>-1</v>
      </c>
      <c r="BK27" s="39">
        <f t="shared" si="9"/>
        <v>2</v>
      </c>
      <c r="BL27" s="97">
        <f t="shared" si="10"/>
        <v>20</v>
      </c>
      <c r="BM27" s="39">
        <v>0</v>
      </c>
      <c r="BN27" s="39">
        <v>0</v>
      </c>
      <c r="BO27" s="40">
        <v>0</v>
      </c>
      <c r="BP27" s="35"/>
      <c r="BQ27" s="35"/>
      <c r="BR27" s="35"/>
      <c r="BS27" s="36"/>
      <c r="BT27" s="36"/>
      <c r="BU27" s="40">
        <v>0</v>
      </c>
    </row>
    <row r="28" spans="1:73" s="41" customFormat="1" x14ac:dyDescent="0.55000000000000004">
      <c r="A28" s="36">
        <v>21</v>
      </c>
      <c r="B28" s="33" t="s">
        <v>107</v>
      </c>
      <c r="C28" s="34" t="s">
        <v>108</v>
      </c>
      <c r="D28" s="35" t="s">
        <v>109</v>
      </c>
      <c r="E28" s="35" t="s">
        <v>87</v>
      </c>
      <c r="F28" s="35" t="s">
        <v>77</v>
      </c>
      <c r="G28" s="35" t="s">
        <v>78</v>
      </c>
      <c r="H28" s="35" t="s">
        <v>168</v>
      </c>
      <c r="I28" s="36">
        <v>90</v>
      </c>
      <c r="J28" s="36" t="s">
        <v>88</v>
      </c>
      <c r="K28" s="36" t="s">
        <v>80</v>
      </c>
      <c r="L28" s="42">
        <v>0</v>
      </c>
      <c r="M28" s="43">
        <v>0</v>
      </c>
      <c r="N28" s="42">
        <v>0</v>
      </c>
      <c r="O28" s="43">
        <v>0</v>
      </c>
      <c r="P28" s="42">
        <v>0</v>
      </c>
      <c r="Q28" s="43">
        <v>0</v>
      </c>
      <c r="R28" s="42">
        <v>0</v>
      </c>
      <c r="S28" s="44">
        <v>0</v>
      </c>
      <c r="T28" s="42">
        <v>0</v>
      </c>
      <c r="U28" s="44">
        <v>0</v>
      </c>
      <c r="V28" s="42">
        <v>0</v>
      </c>
      <c r="W28" s="44">
        <v>0</v>
      </c>
      <c r="X28" s="42">
        <v>0</v>
      </c>
      <c r="Y28" s="44">
        <v>0</v>
      </c>
      <c r="Z28" s="42">
        <v>0</v>
      </c>
      <c r="AA28" s="44">
        <v>0</v>
      </c>
      <c r="AB28" s="42">
        <v>0</v>
      </c>
      <c r="AC28" s="44">
        <v>0</v>
      </c>
      <c r="AD28" s="89">
        <v>25</v>
      </c>
      <c r="AE28" s="90">
        <v>1</v>
      </c>
      <c r="AF28" s="89">
        <v>13</v>
      </c>
      <c r="AG28" s="90">
        <v>1</v>
      </c>
      <c r="AH28" s="89">
        <v>17</v>
      </c>
      <c r="AI28" s="90">
        <v>1</v>
      </c>
      <c r="AJ28" s="89">
        <v>11</v>
      </c>
      <c r="AK28" s="90">
        <v>1</v>
      </c>
      <c r="AL28" s="89">
        <v>5</v>
      </c>
      <c r="AM28" s="90">
        <v>1</v>
      </c>
      <c r="AN28" s="89">
        <v>5</v>
      </c>
      <c r="AO28" s="90">
        <v>1</v>
      </c>
      <c r="AP28" s="45">
        <f t="shared" si="12"/>
        <v>76</v>
      </c>
      <c r="AQ28" s="45">
        <f t="shared" si="12"/>
        <v>6</v>
      </c>
      <c r="AR28" s="36">
        <v>1</v>
      </c>
      <c r="AS28" s="36">
        <v>0</v>
      </c>
      <c r="AT28" s="36">
        <v>12</v>
      </c>
      <c r="AU28" s="46">
        <f t="shared" si="15"/>
        <v>13</v>
      </c>
      <c r="AV28" s="47">
        <v>1</v>
      </c>
      <c r="AW28" s="47">
        <v>0</v>
      </c>
      <c r="AX28" s="10">
        <v>10</v>
      </c>
      <c r="AY28" s="46">
        <f t="shared" si="16"/>
        <v>11</v>
      </c>
      <c r="AZ28" s="48">
        <v>0</v>
      </c>
      <c r="BA28" s="48">
        <v>0</v>
      </c>
      <c r="BB28" s="48">
        <v>2</v>
      </c>
      <c r="BC28" s="46">
        <f t="shared" si="17"/>
        <v>2</v>
      </c>
      <c r="BD28" s="49">
        <f t="shared" si="13"/>
        <v>18.181818181818183</v>
      </c>
      <c r="BE28" s="37">
        <v>0</v>
      </c>
      <c r="BF28" s="37">
        <v>0</v>
      </c>
      <c r="BG28" s="37">
        <v>0</v>
      </c>
      <c r="BH28" s="38">
        <f t="shared" si="14"/>
        <v>0</v>
      </c>
      <c r="BI28" s="40">
        <f t="shared" si="7"/>
        <v>12</v>
      </c>
      <c r="BJ28" s="40">
        <f t="shared" si="8"/>
        <v>0</v>
      </c>
      <c r="BK28" s="39">
        <f t="shared" si="9"/>
        <v>2</v>
      </c>
      <c r="BL28" s="97">
        <f t="shared" si="10"/>
        <v>20</v>
      </c>
      <c r="BM28" s="39">
        <v>0</v>
      </c>
      <c r="BN28" s="39">
        <v>0</v>
      </c>
      <c r="BO28" s="40">
        <v>0</v>
      </c>
      <c r="BP28" s="35"/>
      <c r="BQ28" s="35"/>
      <c r="BR28" s="35"/>
      <c r="BS28" s="36"/>
      <c r="BT28" s="36">
        <v>1</v>
      </c>
      <c r="BU28" s="40">
        <v>0</v>
      </c>
    </row>
    <row r="29" spans="1:73" s="41" customFormat="1" x14ac:dyDescent="0.55000000000000004">
      <c r="A29" s="36">
        <v>22</v>
      </c>
      <c r="B29" s="33" t="s">
        <v>110</v>
      </c>
      <c r="C29" s="34" t="s">
        <v>111</v>
      </c>
      <c r="D29" s="35" t="s">
        <v>112</v>
      </c>
      <c r="E29" s="35" t="s">
        <v>113</v>
      </c>
      <c r="F29" s="35" t="s">
        <v>77</v>
      </c>
      <c r="G29" s="35" t="s">
        <v>78</v>
      </c>
      <c r="H29" s="35" t="s">
        <v>171</v>
      </c>
      <c r="I29" s="36">
        <v>42</v>
      </c>
      <c r="J29" s="36" t="s">
        <v>79</v>
      </c>
      <c r="K29" s="36" t="s">
        <v>80</v>
      </c>
      <c r="L29" s="42">
        <v>0</v>
      </c>
      <c r="M29" s="43">
        <v>0</v>
      </c>
      <c r="N29" s="42">
        <v>0</v>
      </c>
      <c r="O29" s="43">
        <v>0</v>
      </c>
      <c r="P29" s="42">
        <v>0</v>
      </c>
      <c r="Q29" s="43">
        <v>0</v>
      </c>
      <c r="R29" s="42">
        <v>0</v>
      </c>
      <c r="S29" s="44">
        <v>0</v>
      </c>
      <c r="T29" s="42">
        <v>0</v>
      </c>
      <c r="U29" s="44">
        <v>0</v>
      </c>
      <c r="V29" s="42">
        <v>0</v>
      </c>
      <c r="W29" s="44">
        <v>0</v>
      </c>
      <c r="X29" s="42">
        <v>0</v>
      </c>
      <c r="Y29" s="44">
        <v>0</v>
      </c>
      <c r="Z29" s="42">
        <v>0</v>
      </c>
      <c r="AA29" s="44">
        <v>0</v>
      </c>
      <c r="AB29" s="42">
        <v>0</v>
      </c>
      <c r="AC29" s="44">
        <v>0</v>
      </c>
      <c r="AD29" s="89">
        <v>548</v>
      </c>
      <c r="AE29" s="90">
        <v>16</v>
      </c>
      <c r="AF29" s="89">
        <v>558</v>
      </c>
      <c r="AG29" s="90">
        <v>16</v>
      </c>
      <c r="AH29" s="89">
        <v>553</v>
      </c>
      <c r="AI29" s="90">
        <v>16</v>
      </c>
      <c r="AJ29" s="89">
        <v>454</v>
      </c>
      <c r="AK29" s="90">
        <v>13</v>
      </c>
      <c r="AL29" s="89">
        <v>449</v>
      </c>
      <c r="AM29" s="90">
        <v>13</v>
      </c>
      <c r="AN29" s="89">
        <v>426</v>
      </c>
      <c r="AO29" s="90">
        <v>12</v>
      </c>
      <c r="AP29" s="45">
        <f t="shared" si="12"/>
        <v>2988</v>
      </c>
      <c r="AQ29" s="45">
        <f t="shared" si="12"/>
        <v>86</v>
      </c>
      <c r="AR29" s="36">
        <v>1</v>
      </c>
      <c r="AS29" s="36">
        <v>4</v>
      </c>
      <c r="AT29" s="36">
        <v>156</v>
      </c>
      <c r="AU29" s="46">
        <f t="shared" si="15"/>
        <v>161</v>
      </c>
      <c r="AV29" s="47">
        <v>1</v>
      </c>
      <c r="AW29" s="47">
        <v>4</v>
      </c>
      <c r="AX29" s="10">
        <v>139</v>
      </c>
      <c r="AY29" s="46">
        <f t="shared" si="16"/>
        <v>144</v>
      </c>
      <c r="AZ29" s="48">
        <v>0</v>
      </c>
      <c r="BA29" s="48">
        <v>0</v>
      </c>
      <c r="BB29" s="48">
        <v>17</v>
      </c>
      <c r="BC29" s="46">
        <f t="shared" si="17"/>
        <v>17</v>
      </c>
      <c r="BD29" s="49">
        <f t="shared" si="13"/>
        <v>11.805555555555555</v>
      </c>
      <c r="BE29" s="37">
        <v>0</v>
      </c>
      <c r="BF29" s="37">
        <v>2</v>
      </c>
      <c r="BG29" s="37">
        <v>5</v>
      </c>
      <c r="BH29" s="38">
        <f t="shared" si="14"/>
        <v>7</v>
      </c>
      <c r="BI29" s="40">
        <f t="shared" si="7"/>
        <v>151</v>
      </c>
      <c r="BJ29" s="40">
        <f t="shared" si="8"/>
        <v>-2</v>
      </c>
      <c r="BK29" s="39">
        <f t="shared" si="9"/>
        <v>12</v>
      </c>
      <c r="BL29" s="97">
        <f t="shared" si="10"/>
        <v>8.6330935251798557</v>
      </c>
      <c r="BM29" s="39">
        <v>0</v>
      </c>
      <c r="BN29" s="39">
        <v>0</v>
      </c>
      <c r="BO29" s="40">
        <v>2</v>
      </c>
      <c r="BP29" s="35"/>
      <c r="BQ29" s="35"/>
      <c r="BR29" s="35"/>
      <c r="BS29" s="36">
        <v>2</v>
      </c>
      <c r="BT29" s="36">
        <v>1</v>
      </c>
      <c r="BU29" s="40">
        <v>13</v>
      </c>
    </row>
    <row r="30" spans="1:73" s="41" customFormat="1" x14ac:dyDescent="0.55000000000000004">
      <c r="A30" s="36">
        <v>23</v>
      </c>
      <c r="B30" s="33" t="s">
        <v>114</v>
      </c>
      <c r="C30" s="34" t="s">
        <v>115</v>
      </c>
      <c r="D30" s="35" t="s">
        <v>116</v>
      </c>
      <c r="E30" s="35" t="s">
        <v>92</v>
      </c>
      <c r="F30" s="35" t="s">
        <v>77</v>
      </c>
      <c r="G30" s="35" t="s">
        <v>78</v>
      </c>
      <c r="H30" s="35" t="s">
        <v>168</v>
      </c>
      <c r="I30" s="36">
        <v>42</v>
      </c>
      <c r="J30" s="36" t="s">
        <v>88</v>
      </c>
      <c r="K30" s="36" t="s">
        <v>80</v>
      </c>
      <c r="L30" s="42">
        <v>0</v>
      </c>
      <c r="M30" s="43">
        <v>0</v>
      </c>
      <c r="N30" s="42">
        <v>0</v>
      </c>
      <c r="O30" s="43">
        <v>0</v>
      </c>
      <c r="P30" s="42">
        <v>0</v>
      </c>
      <c r="Q30" s="43">
        <v>0</v>
      </c>
      <c r="R30" s="42">
        <v>0</v>
      </c>
      <c r="S30" s="44">
        <v>0</v>
      </c>
      <c r="T30" s="42">
        <v>0</v>
      </c>
      <c r="U30" s="44">
        <v>0</v>
      </c>
      <c r="V30" s="42">
        <v>0</v>
      </c>
      <c r="W30" s="44">
        <v>0</v>
      </c>
      <c r="X30" s="42">
        <v>0</v>
      </c>
      <c r="Y30" s="44">
        <v>0</v>
      </c>
      <c r="Z30" s="42">
        <v>0</v>
      </c>
      <c r="AA30" s="44">
        <v>0</v>
      </c>
      <c r="AB30" s="42">
        <v>0</v>
      </c>
      <c r="AC30" s="44">
        <v>0</v>
      </c>
      <c r="AD30" s="89">
        <v>21</v>
      </c>
      <c r="AE30" s="90">
        <v>1</v>
      </c>
      <c r="AF30" s="89">
        <v>23</v>
      </c>
      <c r="AG30" s="90">
        <v>1</v>
      </c>
      <c r="AH30" s="89">
        <v>23</v>
      </c>
      <c r="AI30" s="90">
        <v>1</v>
      </c>
      <c r="AJ30" s="89">
        <v>21</v>
      </c>
      <c r="AK30" s="90">
        <v>1</v>
      </c>
      <c r="AL30" s="89">
        <v>16</v>
      </c>
      <c r="AM30" s="90">
        <v>1</v>
      </c>
      <c r="AN30" s="89">
        <v>14</v>
      </c>
      <c r="AO30" s="90">
        <v>1</v>
      </c>
      <c r="AP30" s="45">
        <f t="shared" si="12"/>
        <v>118</v>
      </c>
      <c r="AQ30" s="45">
        <f t="shared" si="12"/>
        <v>6</v>
      </c>
      <c r="AR30" s="36">
        <v>1</v>
      </c>
      <c r="AS30" s="36">
        <v>0</v>
      </c>
      <c r="AT30" s="36">
        <v>12</v>
      </c>
      <c r="AU30" s="46">
        <f t="shared" si="15"/>
        <v>13</v>
      </c>
      <c r="AV30" s="47">
        <v>1</v>
      </c>
      <c r="AW30" s="47">
        <v>0</v>
      </c>
      <c r="AX30" s="10">
        <v>10</v>
      </c>
      <c r="AY30" s="46">
        <f t="shared" si="16"/>
        <v>11</v>
      </c>
      <c r="AZ30" s="48">
        <v>0</v>
      </c>
      <c r="BA30" s="48">
        <v>0</v>
      </c>
      <c r="BB30" s="48">
        <v>2</v>
      </c>
      <c r="BC30" s="46">
        <f t="shared" si="17"/>
        <v>2</v>
      </c>
      <c r="BD30" s="49">
        <f t="shared" si="13"/>
        <v>18.181818181818183</v>
      </c>
      <c r="BE30" s="37">
        <v>0</v>
      </c>
      <c r="BF30" s="37">
        <v>0</v>
      </c>
      <c r="BG30" s="37">
        <v>0</v>
      </c>
      <c r="BH30" s="38">
        <f t="shared" si="14"/>
        <v>0</v>
      </c>
      <c r="BI30" s="40">
        <f t="shared" si="7"/>
        <v>12</v>
      </c>
      <c r="BJ30" s="40">
        <f t="shared" si="8"/>
        <v>0</v>
      </c>
      <c r="BK30" s="39">
        <f t="shared" si="9"/>
        <v>2</v>
      </c>
      <c r="BL30" s="97">
        <f t="shared" si="10"/>
        <v>20</v>
      </c>
      <c r="BM30" s="39">
        <v>0</v>
      </c>
      <c r="BN30" s="39">
        <v>0</v>
      </c>
      <c r="BO30" s="40">
        <v>0</v>
      </c>
      <c r="BP30" s="35"/>
      <c r="BQ30" s="35"/>
      <c r="BR30" s="35"/>
      <c r="BS30" s="36"/>
      <c r="BT30" s="36"/>
      <c r="BU30" s="40">
        <v>2</v>
      </c>
    </row>
    <row r="31" spans="1:73" s="41" customFormat="1" x14ac:dyDescent="0.55000000000000004">
      <c r="A31" s="36">
        <v>24</v>
      </c>
      <c r="B31" s="33" t="s">
        <v>117</v>
      </c>
      <c r="C31" s="34" t="s">
        <v>118</v>
      </c>
      <c r="D31" s="35" t="s">
        <v>119</v>
      </c>
      <c r="E31" s="35" t="s">
        <v>103</v>
      </c>
      <c r="F31" s="35" t="s">
        <v>77</v>
      </c>
      <c r="G31" s="35" t="s">
        <v>78</v>
      </c>
      <c r="H31" s="35" t="s">
        <v>170</v>
      </c>
      <c r="I31" s="36">
        <v>40</v>
      </c>
      <c r="J31" s="36" t="s">
        <v>79</v>
      </c>
      <c r="K31" s="36" t="s">
        <v>80</v>
      </c>
      <c r="L31" s="42">
        <v>0</v>
      </c>
      <c r="M31" s="43">
        <v>0</v>
      </c>
      <c r="N31" s="42">
        <v>0</v>
      </c>
      <c r="O31" s="43">
        <v>0</v>
      </c>
      <c r="P31" s="42">
        <v>0</v>
      </c>
      <c r="Q31" s="43">
        <v>0</v>
      </c>
      <c r="R31" s="42">
        <v>0</v>
      </c>
      <c r="S31" s="44">
        <v>0</v>
      </c>
      <c r="T31" s="42">
        <v>0</v>
      </c>
      <c r="U31" s="44">
        <v>0</v>
      </c>
      <c r="V31" s="42">
        <v>0</v>
      </c>
      <c r="W31" s="44">
        <v>0</v>
      </c>
      <c r="X31" s="42">
        <v>0</v>
      </c>
      <c r="Y31" s="44">
        <v>0</v>
      </c>
      <c r="Z31" s="42">
        <v>0</v>
      </c>
      <c r="AA31" s="44">
        <v>0</v>
      </c>
      <c r="AB31" s="42">
        <v>0</v>
      </c>
      <c r="AC31" s="44">
        <v>0</v>
      </c>
      <c r="AD31" s="89">
        <v>201</v>
      </c>
      <c r="AE31" s="90">
        <v>6</v>
      </c>
      <c r="AF31" s="89">
        <v>223</v>
      </c>
      <c r="AG31" s="90">
        <v>7</v>
      </c>
      <c r="AH31" s="89">
        <v>218</v>
      </c>
      <c r="AI31" s="90">
        <v>6</v>
      </c>
      <c r="AJ31" s="89">
        <v>197</v>
      </c>
      <c r="AK31" s="90">
        <v>6</v>
      </c>
      <c r="AL31" s="89">
        <v>135</v>
      </c>
      <c r="AM31" s="90">
        <v>4</v>
      </c>
      <c r="AN31" s="89">
        <v>137</v>
      </c>
      <c r="AO31" s="90">
        <v>4</v>
      </c>
      <c r="AP31" s="45">
        <f t="shared" si="12"/>
        <v>1111</v>
      </c>
      <c r="AQ31" s="45">
        <f t="shared" si="12"/>
        <v>33</v>
      </c>
      <c r="AR31" s="36">
        <v>1</v>
      </c>
      <c r="AS31" s="36">
        <v>2</v>
      </c>
      <c r="AT31" s="36">
        <v>55</v>
      </c>
      <c r="AU31" s="46">
        <f t="shared" si="15"/>
        <v>58</v>
      </c>
      <c r="AV31" s="47">
        <v>1</v>
      </c>
      <c r="AW31" s="47">
        <v>3</v>
      </c>
      <c r="AX31" s="10">
        <v>53</v>
      </c>
      <c r="AY31" s="46">
        <f t="shared" si="16"/>
        <v>57</v>
      </c>
      <c r="AZ31" s="48">
        <v>0</v>
      </c>
      <c r="BA31" s="48">
        <v>-1</v>
      </c>
      <c r="BB31" s="48">
        <v>2</v>
      </c>
      <c r="BC31" s="46">
        <f t="shared" si="17"/>
        <v>1</v>
      </c>
      <c r="BD31" s="49">
        <f t="shared" si="13"/>
        <v>1.7543859649122806</v>
      </c>
      <c r="BE31" s="37">
        <v>0</v>
      </c>
      <c r="BF31" s="37">
        <v>0</v>
      </c>
      <c r="BG31" s="37">
        <v>3</v>
      </c>
      <c r="BH31" s="38">
        <f t="shared" si="14"/>
        <v>3</v>
      </c>
      <c r="BI31" s="40">
        <f t="shared" si="7"/>
        <v>52</v>
      </c>
      <c r="BJ31" s="40">
        <f t="shared" si="8"/>
        <v>-1</v>
      </c>
      <c r="BK31" s="39">
        <f t="shared" si="9"/>
        <v>-1</v>
      </c>
      <c r="BL31" s="97">
        <f t="shared" si="10"/>
        <v>-1.8867924528301887</v>
      </c>
      <c r="BM31" s="39">
        <v>0</v>
      </c>
      <c r="BN31" s="39">
        <v>0</v>
      </c>
      <c r="BO31" s="40">
        <v>0</v>
      </c>
      <c r="BP31" s="35"/>
      <c r="BQ31" s="35"/>
      <c r="BR31" s="35"/>
      <c r="BS31" s="36"/>
      <c r="BT31" s="36"/>
      <c r="BU31" s="40">
        <v>5</v>
      </c>
    </row>
    <row r="32" spans="1:73" s="41" customFormat="1" x14ac:dyDescent="0.55000000000000004">
      <c r="A32" s="36">
        <v>25</v>
      </c>
      <c r="B32" s="33" t="s">
        <v>120</v>
      </c>
      <c r="C32" s="34" t="s">
        <v>121</v>
      </c>
      <c r="D32" s="35" t="s">
        <v>122</v>
      </c>
      <c r="E32" s="35" t="s">
        <v>83</v>
      </c>
      <c r="F32" s="35" t="s">
        <v>77</v>
      </c>
      <c r="G32" s="35" t="s">
        <v>78</v>
      </c>
      <c r="H32" s="35" t="s">
        <v>169</v>
      </c>
      <c r="I32" s="36">
        <v>40</v>
      </c>
      <c r="J32" s="36" t="s">
        <v>88</v>
      </c>
      <c r="K32" s="36" t="s">
        <v>80</v>
      </c>
      <c r="L32" s="42">
        <v>0</v>
      </c>
      <c r="M32" s="43">
        <v>0</v>
      </c>
      <c r="N32" s="42">
        <v>0</v>
      </c>
      <c r="O32" s="43">
        <v>0</v>
      </c>
      <c r="P32" s="42">
        <v>0</v>
      </c>
      <c r="Q32" s="43">
        <v>0</v>
      </c>
      <c r="R32" s="42">
        <v>0</v>
      </c>
      <c r="S32" s="44">
        <v>0</v>
      </c>
      <c r="T32" s="42">
        <v>0</v>
      </c>
      <c r="U32" s="44">
        <v>0</v>
      </c>
      <c r="V32" s="42">
        <v>0</v>
      </c>
      <c r="W32" s="44">
        <v>0</v>
      </c>
      <c r="X32" s="42">
        <v>0</v>
      </c>
      <c r="Y32" s="44">
        <v>0</v>
      </c>
      <c r="Z32" s="42">
        <v>0</v>
      </c>
      <c r="AA32" s="44">
        <v>0</v>
      </c>
      <c r="AB32" s="42">
        <v>0</v>
      </c>
      <c r="AC32" s="44">
        <v>0</v>
      </c>
      <c r="AD32" s="89">
        <v>35</v>
      </c>
      <c r="AE32" s="90">
        <v>1</v>
      </c>
      <c r="AF32" s="89">
        <v>16</v>
      </c>
      <c r="AG32" s="90">
        <v>1</v>
      </c>
      <c r="AH32" s="89">
        <v>30</v>
      </c>
      <c r="AI32" s="90">
        <v>1</v>
      </c>
      <c r="AJ32" s="89">
        <v>25</v>
      </c>
      <c r="AK32" s="90">
        <v>1</v>
      </c>
      <c r="AL32" s="89">
        <v>35</v>
      </c>
      <c r="AM32" s="90">
        <v>1</v>
      </c>
      <c r="AN32" s="89">
        <v>30</v>
      </c>
      <c r="AO32" s="90">
        <v>1</v>
      </c>
      <c r="AP32" s="45">
        <f t="shared" si="12"/>
        <v>171</v>
      </c>
      <c r="AQ32" s="45">
        <f t="shared" si="12"/>
        <v>6</v>
      </c>
      <c r="AR32" s="36">
        <v>1</v>
      </c>
      <c r="AS32" s="36">
        <v>0</v>
      </c>
      <c r="AT32" s="36">
        <v>12</v>
      </c>
      <c r="AU32" s="46">
        <f t="shared" si="15"/>
        <v>13</v>
      </c>
      <c r="AV32" s="47">
        <v>1</v>
      </c>
      <c r="AW32" s="47">
        <v>1</v>
      </c>
      <c r="AX32" s="10">
        <v>10</v>
      </c>
      <c r="AY32" s="46">
        <f t="shared" si="16"/>
        <v>12</v>
      </c>
      <c r="AZ32" s="48">
        <v>0</v>
      </c>
      <c r="BA32" s="48">
        <v>-1</v>
      </c>
      <c r="BB32" s="48">
        <v>2</v>
      </c>
      <c r="BC32" s="46">
        <f t="shared" si="17"/>
        <v>1</v>
      </c>
      <c r="BD32" s="49">
        <f t="shared" si="13"/>
        <v>8.3333333333333321</v>
      </c>
      <c r="BE32" s="37">
        <v>0</v>
      </c>
      <c r="BF32" s="37">
        <v>0</v>
      </c>
      <c r="BG32" s="37">
        <v>0</v>
      </c>
      <c r="BH32" s="38">
        <f t="shared" si="14"/>
        <v>0</v>
      </c>
      <c r="BI32" s="40">
        <f t="shared" si="7"/>
        <v>12</v>
      </c>
      <c r="BJ32" s="40">
        <f t="shared" si="8"/>
        <v>-1</v>
      </c>
      <c r="BK32" s="39">
        <f t="shared" si="9"/>
        <v>2</v>
      </c>
      <c r="BL32" s="97">
        <f t="shared" si="10"/>
        <v>20</v>
      </c>
      <c r="BM32" s="39">
        <v>0</v>
      </c>
      <c r="BN32" s="39">
        <v>0</v>
      </c>
      <c r="BO32" s="40">
        <v>0</v>
      </c>
      <c r="BP32" s="35"/>
      <c r="BQ32" s="35"/>
      <c r="BR32" s="35"/>
      <c r="BS32" s="36"/>
      <c r="BT32" s="36"/>
      <c r="BU32" s="40">
        <v>6</v>
      </c>
    </row>
    <row r="33" spans="1:73" s="41" customFormat="1" x14ac:dyDescent="0.55000000000000004">
      <c r="A33" s="63">
        <v>26</v>
      </c>
      <c r="B33" s="64" t="s">
        <v>123</v>
      </c>
      <c r="C33" s="65" t="s">
        <v>124</v>
      </c>
      <c r="D33" s="66" t="s">
        <v>125</v>
      </c>
      <c r="E33" s="66" t="s">
        <v>125</v>
      </c>
      <c r="F33" s="66" t="s">
        <v>77</v>
      </c>
      <c r="G33" s="66" t="s">
        <v>78</v>
      </c>
      <c r="H33" s="66" t="s">
        <v>169</v>
      </c>
      <c r="I33" s="63">
        <v>64</v>
      </c>
      <c r="J33" s="63" t="s">
        <v>79</v>
      </c>
      <c r="K33" s="63" t="s">
        <v>80</v>
      </c>
      <c r="L33" s="67">
        <v>0</v>
      </c>
      <c r="M33" s="68">
        <v>0</v>
      </c>
      <c r="N33" s="67">
        <v>0</v>
      </c>
      <c r="O33" s="68">
        <v>0</v>
      </c>
      <c r="P33" s="67">
        <v>0</v>
      </c>
      <c r="Q33" s="68">
        <v>0</v>
      </c>
      <c r="R33" s="67">
        <v>0</v>
      </c>
      <c r="S33" s="69">
        <v>0</v>
      </c>
      <c r="T33" s="67">
        <v>0</v>
      </c>
      <c r="U33" s="69">
        <v>0</v>
      </c>
      <c r="V33" s="67">
        <v>0</v>
      </c>
      <c r="W33" s="69">
        <v>0</v>
      </c>
      <c r="X33" s="67">
        <v>0</v>
      </c>
      <c r="Y33" s="69">
        <v>0</v>
      </c>
      <c r="Z33" s="67">
        <v>0</v>
      </c>
      <c r="AA33" s="69">
        <v>0</v>
      </c>
      <c r="AB33" s="67">
        <v>0</v>
      </c>
      <c r="AC33" s="69">
        <v>0</v>
      </c>
      <c r="AD33" s="91">
        <v>105</v>
      </c>
      <c r="AE33" s="92">
        <v>3</v>
      </c>
      <c r="AF33" s="91">
        <v>103</v>
      </c>
      <c r="AG33" s="92">
        <v>3</v>
      </c>
      <c r="AH33" s="91">
        <v>107</v>
      </c>
      <c r="AI33" s="92">
        <v>3</v>
      </c>
      <c r="AJ33" s="91">
        <v>104</v>
      </c>
      <c r="AK33" s="92">
        <v>3</v>
      </c>
      <c r="AL33" s="91">
        <v>85</v>
      </c>
      <c r="AM33" s="92">
        <v>3</v>
      </c>
      <c r="AN33" s="91">
        <v>80</v>
      </c>
      <c r="AO33" s="92">
        <v>3</v>
      </c>
      <c r="AP33" s="70">
        <f t="shared" si="12"/>
        <v>584</v>
      </c>
      <c r="AQ33" s="70">
        <f t="shared" si="12"/>
        <v>18</v>
      </c>
      <c r="AR33" s="63">
        <v>1</v>
      </c>
      <c r="AS33" s="63">
        <v>1</v>
      </c>
      <c r="AT33" s="63">
        <v>31</v>
      </c>
      <c r="AU33" s="71">
        <f t="shared" si="15"/>
        <v>33</v>
      </c>
      <c r="AV33" s="72">
        <v>1</v>
      </c>
      <c r="AW33" s="72">
        <v>1</v>
      </c>
      <c r="AX33" s="73">
        <v>29</v>
      </c>
      <c r="AY33" s="71">
        <f t="shared" si="16"/>
        <v>31</v>
      </c>
      <c r="AZ33" s="74">
        <v>0</v>
      </c>
      <c r="BA33" s="74">
        <v>0</v>
      </c>
      <c r="BB33" s="74">
        <v>2</v>
      </c>
      <c r="BC33" s="71">
        <f t="shared" si="17"/>
        <v>2</v>
      </c>
      <c r="BD33" s="75">
        <f t="shared" si="13"/>
        <v>6.4516129032258061</v>
      </c>
      <c r="BE33" s="76">
        <v>1</v>
      </c>
      <c r="BF33" s="76">
        <v>0</v>
      </c>
      <c r="BG33" s="76">
        <v>0</v>
      </c>
      <c r="BH33" s="77">
        <f t="shared" si="14"/>
        <v>1</v>
      </c>
      <c r="BI33" s="40">
        <f t="shared" si="7"/>
        <v>31</v>
      </c>
      <c r="BJ33" s="40">
        <f t="shared" si="8"/>
        <v>0</v>
      </c>
      <c r="BK33" s="39">
        <f t="shared" si="9"/>
        <v>2</v>
      </c>
      <c r="BL33" s="97">
        <f t="shared" si="10"/>
        <v>6.8965517241379306</v>
      </c>
      <c r="BM33" s="78">
        <v>0</v>
      </c>
      <c r="BN33" s="78">
        <v>0</v>
      </c>
      <c r="BO33" s="79">
        <v>1</v>
      </c>
      <c r="BP33" s="35"/>
      <c r="BQ33" s="35"/>
      <c r="BR33" s="35"/>
      <c r="BS33" s="36">
        <v>1</v>
      </c>
      <c r="BT33" s="36"/>
      <c r="BU33" s="79">
        <v>4</v>
      </c>
    </row>
    <row r="34" spans="1:73" s="54" customFormat="1" x14ac:dyDescent="0.55000000000000004">
      <c r="A34" s="137" t="s">
        <v>165</v>
      </c>
      <c r="B34" s="138"/>
      <c r="C34" s="139"/>
      <c r="D34" s="50">
        <f>COUNT(A20:A33)</f>
        <v>14</v>
      </c>
      <c r="E34" s="140" t="s">
        <v>166</v>
      </c>
      <c r="F34" s="141"/>
      <c r="G34" s="141"/>
      <c r="H34" s="141"/>
      <c r="I34" s="141"/>
      <c r="J34" s="141"/>
      <c r="K34" s="142"/>
      <c r="L34" s="51">
        <f t="shared" ref="L34:AC34" si="18">SUM(L20:L33)</f>
        <v>0</v>
      </c>
      <c r="M34" s="51">
        <f t="shared" si="18"/>
        <v>0</v>
      </c>
      <c r="N34" s="51">
        <f t="shared" si="18"/>
        <v>0</v>
      </c>
      <c r="O34" s="51">
        <f t="shared" si="18"/>
        <v>0</v>
      </c>
      <c r="P34" s="51">
        <f t="shared" si="18"/>
        <v>0</v>
      </c>
      <c r="Q34" s="51">
        <f t="shared" si="18"/>
        <v>0</v>
      </c>
      <c r="R34" s="51">
        <f t="shared" si="18"/>
        <v>0</v>
      </c>
      <c r="S34" s="51">
        <f t="shared" si="18"/>
        <v>0</v>
      </c>
      <c r="T34" s="51">
        <f t="shared" si="18"/>
        <v>0</v>
      </c>
      <c r="U34" s="51">
        <f t="shared" si="18"/>
        <v>0</v>
      </c>
      <c r="V34" s="51">
        <f t="shared" si="18"/>
        <v>0</v>
      </c>
      <c r="W34" s="51">
        <f t="shared" si="18"/>
        <v>0</v>
      </c>
      <c r="X34" s="51">
        <f t="shared" si="18"/>
        <v>0</v>
      </c>
      <c r="Y34" s="51">
        <f t="shared" si="18"/>
        <v>0</v>
      </c>
      <c r="Z34" s="51">
        <f t="shared" si="18"/>
        <v>0</v>
      </c>
      <c r="AA34" s="51">
        <f t="shared" si="18"/>
        <v>0</v>
      </c>
      <c r="AB34" s="51">
        <f t="shared" si="18"/>
        <v>0</v>
      </c>
      <c r="AC34" s="51">
        <f t="shared" si="18"/>
        <v>0</v>
      </c>
      <c r="AD34" s="51">
        <f>SUM(AD8:AD33)</f>
        <v>3340</v>
      </c>
      <c r="AE34" s="51">
        <f t="shared" ref="AE34:BL34" si="19">SUM(AE8:AE33)</f>
        <v>103</v>
      </c>
      <c r="AF34" s="51">
        <f t="shared" si="19"/>
        <v>3378</v>
      </c>
      <c r="AG34" s="51">
        <f t="shared" si="19"/>
        <v>105</v>
      </c>
      <c r="AH34" s="51">
        <f t="shared" si="19"/>
        <v>3537</v>
      </c>
      <c r="AI34" s="51">
        <f t="shared" si="19"/>
        <v>108</v>
      </c>
      <c r="AJ34" s="51">
        <f t="shared" si="19"/>
        <v>2775</v>
      </c>
      <c r="AK34" s="51">
        <f t="shared" si="19"/>
        <v>90</v>
      </c>
      <c r="AL34" s="51">
        <f t="shared" si="19"/>
        <v>2609</v>
      </c>
      <c r="AM34" s="51">
        <f t="shared" si="19"/>
        <v>84</v>
      </c>
      <c r="AN34" s="51">
        <f t="shared" si="19"/>
        <v>2488</v>
      </c>
      <c r="AO34" s="51">
        <f t="shared" si="19"/>
        <v>82</v>
      </c>
      <c r="AP34" s="51">
        <f t="shared" si="19"/>
        <v>18127</v>
      </c>
      <c r="AQ34" s="51">
        <f t="shared" si="19"/>
        <v>572</v>
      </c>
      <c r="AR34" s="51">
        <f t="shared" si="19"/>
        <v>26</v>
      </c>
      <c r="AS34" s="51">
        <f t="shared" si="19"/>
        <v>26</v>
      </c>
      <c r="AT34" s="51">
        <f t="shared" si="19"/>
        <v>1026</v>
      </c>
      <c r="AU34" s="51">
        <f t="shared" si="19"/>
        <v>1078</v>
      </c>
      <c r="AV34" s="51">
        <f t="shared" si="19"/>
        <v>26</v>
      </c>
      <c r="AW34" s="51">
        <f t="shared" si="19"/>
        <v>36</v>
      </c>
      <c r="AX34" s="51">
        <f t="shared" si="19"/>
        <v>925</v>
      </c>
      <c r="AY34" s="51">
        <f t="shared" si="19"/>
        <v>987</v>
      </c>
      <c r="AZ34" s="51">
        <f t="shared" si="19"/>
        <v>0</v>
      </c>
      <c r="BA34" s="51">
        <f t="shared" si="19"/>
        <v>-10</v>
      </c>
      <c r="BB34" s="51">
        <f t="shared" si="19"/>
        <v>101</v>
      </c>
      <c r="BC34" s="51">
        <f t="shared" si="19"/>
        <v>91</v>
      </c>
      <c r="BD34" s="52">
        <f t="shared" si="19"/>
        <v>315.58473473667561</v>
      </c>
      <c r="BE34" s="51">
        <f t="shared" si="19"/>
        <v>5</v>
      </c>
      <c r="BF34" s="51">
        <f t="shared" si="19"/>
        <v>2</v>
      </c>
      <c r="BG34" s="51">
        <f t="shared" si="19"/>
        <v>25</v>
      </c>
      <c r="BH34" s="51">
        <f t="shared" si="19"/>
        <v>32</v>
      </c>
      <c r="BI34" s="51">
        <f t="shared" si="19"/>
        <v>1001</v>
      </c>
      <c r="BJ34" s="51">
        <f t="shared" si="19"/>
        <v>-12</v>
      </c>
      <c r="BK34" s="51">
        <f t="shared" si="19"/>
        <v>76</v>
      </c>
      <c r="BL34" s="52">
        <f t="shared" si="19"/>
        <v>350.47032530344035</v>
      </c>
      <c r="BM34" s="52">
        <f t="shared" ref="BM34" si="20">SUM(BM8:BM33)</f>
        <v>0</v>
      </c>
      <c r="BN34" s="52">
        <f t="shared" ref="BN34" si="21">SUM(BN8:BN33)</f>
        <v>0</v>
      </c>
      <c r="BO34" s="52">
        <f t="shared" ref="BO34" si="22">SUM(BO8:BO33)</f>
        <v>13</v>
      </c>
      <c r="BP34" s="52">
        <f t="shared" ref="BP34" si="23">SUM(BP8:BP33)</f>
        <v>0</v>
      </c>
      <c r="BQ34" s="52">
        <f t="shared" ref="BQ34" si="24">SUM(BQ8:BQ33)</f>
        <v>0</v>
      </c>
      <c r="BR34" s="52">
        <f t="shared" ref="BR34" si="25">SUM(BR8:BR33)</f>
        <v>0</v>
      </c>
      <c r="BS34" s="53">
        <f t="shared" ref="BS34" si="26">SUM(BS8:BS33)</f>
        <v>13</v>
      </c>
      <c r="BT34" s="53">
        <f t="shared" ref="BT34" si="27">SUM(BT8:BT33)</f>
        <v>5</v>
      </c>
      <c r="BU34" s="53">
        <f t="shared" ref="BU34" si="28">SUM(BU8:BU33)</f>
        <v>72</v>
      </c>
    </row>
    <row r="35" spans="1:73" s="86" customFormat="1" x14ac:dyDescent="0.55000000000000004">
      <c r="A35" s="80"/>
      <c r="B35" s="80"/>
      <c r="C35" s="80"/>
      <c r="D35" s="81"/>
      <c r="E35" s="82"/>
      <c r="F35" s="82"/>
      <c r="G35" s="82"/>
      <c r="H35" s="82"/>
      <c r="I35" s="82"/>
      <c r="J35" s="82"/>
      <c r="K35" s="82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4"/>
      <c r="BE35" s="83"/>
      <c r="BF35" s="83"/>
      <c r="BG35" s="83"/>
      <c r="BH35" s="83"/>
      <c r="BI35" s="83"/>
      <c r="BJ35" s="83"/>
      <c r="BK35" s="83"/>
      <c r="BL35" s="84"/>
      <c r="BM35" s="85"/>
      <c r="BN35" s="85"/>
      <c r="BO35" s="83"/>
      <c r="BP35" s="83"/>
      <c r="BQ35" s="83"/>
      <c r="BR35" s="83"/>
      <c r="BS35" s="83"/>
      <c r="BT35" s="83"/>
      <c r="BU35" s="83"/>
    </row>
    <row r="36" spans="1:73" s="86" customFormat="1" x14ac:dyDescent="0.55000000000000004">
      <c r="A36" s="80"/>
      <c r="B36" s="80"/>
      <c r="C36" s="80"/>
      <c r="D36" s="81"/>
      <c r="E36" s="82"/>
      <c r="F36" s="82"/>
      <c r="G36" s="82"/>
      <c r="H36" s="82"/>
      <c r="I36" s="82"/>
      <c r="J36" s="82"/>
      <c r="K36" s="82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4"/>
      <c r="BE36" s="83"/>
      <c r="BF36" s="83"/>
      <c r="BG36" s="83"/>
      <c r="BH36" s="83"/>
      <c r="BI36" s="83"/>
      <c r="BJ36" s="83"/>
      <c r="BK36" s="83"/>
      <c r="BL36" s="84"/>
      <c r="BM36" s="85"/>
      <c r="BN36" s="85"/>
      <c r="BO36" s="83"/>
      <c r="BP36" s="83"/>
      <c r="BQ36" s="83"/>
      <c r="BR36" s="83"/>
      <c r="BS36" s="83"/>
      <c r="BT36" s="83"/>
      <c r="BU36" s="83"/>
    </row>
  </sheetData>
  <mergeCells count="76">
    <mergeCell ref="K4:K6"/>
    <mergeCell ref="L5:M5"/>
    <mergeCell ref="A4:A6"/>
    <mergeCell ref="B4:B5"/>
    <mergeCell ref="C4:C6"/>
    <mergeCell ref="A34:C34"/>
    <mergeCell ref="E34:K34"/>
    <mergeCell ref="AI6:AI7"/>
    <mergeCell ref="AJ6:AJ7"/>
    <mergeCell ref="AK6:AK7"/>
    <mergeCell ref="AC6:AC7"/>
    <mergeCell ref="L6:L7"/>
    <mergeCell ref="M6:M7"/>
    <mergeCell ref="N6:N7"/>
    <mergeCell ref="Q6:Q7"/>
    <mergeCell ref="R6:R7"/>
    <mergeCell ref="S6:S7"/>
    <mergeCell ref="T6:T7"/>
    <mergeCell ref="U6:U7"/>
    <mergeCell ref="V6:V7"/>
    <mergeCell ref="J4:J6"/>
    <mergeCell ref="BN4:BN6"/>
    <mergeCell ref="BO4:BO6"/>
    <mergeCell ref="AD6:AD7"/>
    <mergeCell ref="AE6:AE7"/>
    <mergeCell ref="AP5:AQ5"/>
    <mergeCell ref="AR5:AU5"/>
    <mergeCell ref="AV5:AY5"/>
    <mergeCell ref="L4:AQ4"/>
    <mergeCell ref="AL6:AL7"/>
    <mergeCell ref="AM6:AM7"/>
    <mergeCell ref="AN6:AN7"/>
    <mergeCell ref="BP5:BQ5"/>
    <mergeCell ref="W6:W7"/>
    <mergeCell ref="X6:X7"/>
    <mergeCell ref="Y6:Y7"/>
    <mergeCell ref="Z6:Z7"/>
    <mergeCell ref="AA6:AA7"/>
    <mergeCell ref="AB6:AB7"/>
    <mergeCell ref="AO6:AO7"/>
    <mergeCell ref="AP6:AP7"/>
    <mergeCell ref="AQ6:AQ7"/>
    <mergeCell ref="AF6:AF7"/>
    <mergeCell ref="AG6:AG7"/>
    <mergeCell ref="AH6:AH7"/>
    <mergeCell ref="BE4:BH5"/>
    <mergeCell ref="BI4:BL5"/>
    <mergeCell ref="BM4:BM6"/>
    <mergeCell ref="O6:O7"/>
    <mergeCell ref="P6:P7"/>
    <mergeCell ref="AL5:AM5"/>
    <mergeCell ref="AN5:AO5"/>
    <mergeCell ref="N5:O5"/>
    <mergeCell ref="P5:Q5"/>
    <mergeCell ref="R5:S5"/>
    <mergeCell ref="T5:U5"/>
    <mergeCell ref="V5:W5"/>
    <mergeCell ref="X5:Y5"/>
    <mergeCell ref="Z5:AA5"/>
    <mergeCell ref="AB5:AC5"/>
    <mergeCell ref="BS4:BU5"/>
    <mergeCell ref="A1:BU1"/>
    <mergeCell ref="A2:BU2"/>
    <mergeCell ref="D4:D6"/>
    <mergeCell ref="E4:E6"/>
    <mergeCell ref="F4:F6"/>
    <mergeCell ref="G4:G6"/>
    <mergeCell ref="H4:H6"/>
    <mergeCell ref="I4:I6"/>
    <mergeCell ref="AR4:AY4"/>
    <mergeCell ref="AZ4:BC5"/>
    <mergeCell ref="BD4:BD6"/>
    <mergeCell ref="AD5:AE5"/>
    <mergeCell ref="AF5:AG5"/>
    <mergeCell ref="AH5:AI5"/>
    <mergeCell ref="AJ5:AK5"/>
  </mergeCells>
  <pageMargins left="0.70866141732283461" right="0.31496062992125984" top="0.3543307086614173" bottom="0.15748031496062992" header="0.31496062992125984" footer="0.31496062992125984"/>
  <pageSetup paperSize="9" scale="5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</dc:creator>
  <cp:lastModifiedBy>DANG</cp:lastModifiedBy>
  <cp:lastPrinted>2021-08-19T03:01:13Z</cp:lastPrinted>
  <dcterms:created xsi:type="dcterms:W3CDTF">2021-07-13T02:29:22Z</dcterms:created>
  <dcterms:modified xsi:type="dcterms:W3CDTF">2021-08-30T06:27:32Z</dcterms:modified>
</cp:coreProperties>
</file>